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-751 Avo\2026\"/>
    </mc:Choice>
  </mc:AlternateContent>
  <xr:revisionPtr revIDLastSave="0" documentId="13_ncr:1_{1BB7266E-5B3C-4779-8029-FAA15685023F}" xr6:coauthVersionLast="47" xr6:coauthVersionMax="47" xr10:uidLastSave="{00000000-0000-0000-0000-000000000000}"/>
  <bookViews>
    <workbookView xWindow="-120" yWindow="-120" windowWidth="38640" windowHeight="21120" activeTab="3" xr2:uid="{0FC48DEC-22F9-43C2-9762-2F5F5F2D8692}"/>
  </bookViews>
  <sheets>
    <sheet name="Directions" sheetId="1" r:id="rId1"/>
    <sheet name="Analytical Dry Matter" sheetId="3" r:id="rId2"/>
    <sheet name="Linear Regression" sheetId="5" r:id="rId3"/>
    <sheet name="Intercept Update" sheetId="7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7" l="1"/>
  <c r="E22" i="1"/>
  <c r="E21" i="1"/>
  <c r="E20" i="1"/>
  <c r="E19" i="1"/>
  <c r="E18" i="1"/>
  <c r="E17" i="1"/>
  <c r="E16" i="1"/>
  <c r="E15" i="1"/>
  <c r="E14" i="1"/>
  <c r="E13" i="1"/>
  <c r="E22" i="3"/>
  <c r="H23" i="3"/>
  <c r="I23" i="3" s="1"/>
  <c r="H24" i="3"/>
  <c r="H25" i="3"/>
  <c r="H26" i="3"/>
  <c r="H27" i="3"/>
  <c r="H28" i="3"/>
  <c r="H29" i="3"/>
  <c r="H30" i="3"/>
  <c r="H31" i="3"/>
  <c r="I31" i="3" s="1"/>
  <c r="H32" i="3"/>
  <c r="H33" i="3"/>
  <c r="H34" i="3"/>
  <c r="H35" i="3"/>
  <c r="H36" i="3"/>
  <c r="H37" i="3"/>
  <c r="I37" i="3" s="1"/>
  <c r="H38" i="3"/>
  <c r="H39" i="3"/>
  <c r="I39" i="3" s="1"/>
  <c r="H40" i="3"/>
  <c r="H41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H22" i="3"/>
  <c r="I28" i="3" l="1"/>
  <c r="I36" i="3"/>
  <c r="I29" i="3"/>
  <c r="I38" i="3"/>
  <c r="I30" i="3"/>
  <c r="I35" i="3"/>
  <c r="I27" i="3"/>
  <c r="I34" i="3"/>
  <c r="I26" i="3"/>
  <c r="I41" i="3"/>
  <c r="I33" i="3"/>
  <c r="I25" i="3"/>
  <c r="I40" i="3"/>
  <c r="I32" i="3"/>
  <c r="I24" i="3"/>
  <c r="I22" i="3"/>
  <c r="J30" i="3" l="1"/>
  <c r="J32" i="3"/>
  <c r="J38" i="3"/>
  <c r="J22" i="3"/>
  <c r="J34" i="3" l="1"/>
  <c r="J36" i="3"/>
  <c r="J40" i="3"/>
  <c r="J24" i="3"/>
  <c r="J28" i="3"/>
  <c r="J26" i="3"/>
  <c r="C11" i="5"/>
  <c r="C10" i="5"/>
  <c r="C9" i="5"/>
  <c r="C8" i="5"/>
  <c r="C7" i="5"/>
  <c r="C6" i="5"/>
  <c r="C5" i="5"/>
  <c r="C4" i="5"/>
  <c r="C3" i="5"/>
  <c r="C2" i="5"/>
  <c r="B11" i="5"/>
  <c r="B10" i="5"/>
  <c r="B9" i="5"/>
  <c r="B8" i="5"/>
  <c r="B7" i="5"/>
  <c r="B6" i="5"/>
  <c r="B5" i="5"/>
  <c r="B4" i="5"/>
  <c r="B3" i="5"/>
  <c r="B2" i="5"/>
  <c r="G2" i="5" l="1"/>
  <c r="H2" i="5"/>
  <c r="I2" i="5" l="1"/>
  <c r="D7" i="5" l="1"/>
  <c r="D10" i="5"/>
  <c r="D8" i="5"/>
  <c r="D3" i="5"/>
  <c r="D5" i="5"/>
  <c r="D11" i="5"/>
  <c r="D6" i="5"/>
  <c r="D9" i="5"/>
  <c r="D2" i="5"/>
  <c r="D4" i="5"/>
</calcChain>
</file>

<file path=xl/sharedStrings.xml><?xml version="1.0" encoding="utf-8"?>
<sst xmlns="http://schemas.openxmlformats.org/spreadsheetml/2006/main" count="159" uniqueCount="115">
  <si>
    <t>How to Calibrate and Test the Preformance of your F-751 Avocado Quality Meter</t>
  </si>
  <si>
    <t>Picture 1</t>
  </si>
  <si>
    <t>Picture 2</t>
  </si>
  <si>
    <t>STEPS:</t>
  </si>
  <si>
    <t>DIRECTIONS:</t>
  </si>
  <si>
    <t>Collect 10 Hass avocado fruit for the calibration. Make sure all fruit are relatively firm and not soft. The set should include fruit from as wide a range as possible, from low to high dry matter (at least a range of 10% dry matter; for example 20-30% dry matter). The wider the range of fruit the better.</t>
  </si>
  <si>
    <t xml:space="preserve">Prior to beginning measurements, ensure that all avocados are at room temperature by making sure they have been sitting out of direct sunlight in the room temperature setting (20-25C) for at least 2 hours. *If you will be scanning fruit at a temperature other than room temp, let the fruit equilibrate the same way at the required temperature. </t>
  </si>
  <si>
    <t>Number the avocados 1-10 using a silver or white permanent marker.</t>
  </si>
  <si>
    <t>Mark the location of each scan site using the same silver or white permanent marker and lebel next to each scan site with the letters A or B. (Picture 1 and 2)</t>
  </si>
  <si>
    <r>
      <t xml:space="preserve">Once the scanning of all fruit is completed, archive the data by navigating  to </t>
    </r>
    <r>
      <rPr>
        <b/>
        <sz val="11"/>
        <color theme="1"/>
        <rFont val="Calibri"/>
        <family val="2"/>
        <scheme val="minor"/>
      </rPr>
      <t xml:space="preserve">Archive Data </t>
    </r>
    <r>
      <rPr>
        <sz val="11"/>
        <color theme="1"/>
        <rFont val="Calibri"/>
        <family val="2"/>
        <scheme val="minor"/>
      </rPr>
      <t>and following the on-screen prompts to archive</t>
    </r>
  </si>
  <si>
    <t>Sample #</t>
  </si>
  <si>
    <t>F-751 Avg. Prediction</t>
  </si>
  <si>
    <r>
      <t xml:space="preserve">Power the instrument </t>
    </r>
    <r>
      <rPr>
        <b/>
        <sz val="11"/>
        <color theme="1"/>
        <rFont val="Calibri"/>
        <family val="2"/>
        <scheme val="minor"/>
      </rPr>
      <t xml:space="preserve">OFF. </t>
    </r>
    <r>
      <rPr>
        <sz val="11"/>
        <color theme="1"/>
        <rFont val="Calibri"/>
        <family val="2"/>
        <scheme val="minor"/>
      </rPr>
      <t>Eject the SD card and insert into your PC</t>
    </r>
  </si>
  <si>
    <r>
      <t xml:space="preserve">Navigate to the </t>
    </r>
    <r>
      <rPr>
        <b/>
        <sz val="11"/>
        <color theme="1"/>
        <rFont val="Calibri"/>
        <family val="2"/>
        <scheme val="minor"/>
      </rPr>
      <t xml:space="preserve">Archive </t>
    </r>
    <r>
      <rPr>
        <sz val="11"/>
        <color theme="1"/>
        <rFont val="Calibri"/>
        <family val="2"/>
        <scheme val="minor"/>
      </rPr>
      <t xml:space="preserve">folder on the SD card and open the folder with the data you archived. </t>
    </r>
  </si>
  <si>
    <r>
      <t>Open the .txt file called "</t>
    </r>
    <r>
      <rPr>
        <b/>
        <sz val="11"/>
        <color theme="1"/>
        <rFont val="Calibri"/>
        <family val="2"/>
        <scheme val="minor"/>
      </rPr>
      <t xml:space="preserve">AvocadoApp_AppLog" </t>
    </r>
    <r>
      <rPr>
        <sz val="11"/>
        <color theme="1"/>
        <rFont val="Calibri"/>
        <family val="2"/>
        <scheme val="minor"/>
      </rPr>
      <t>and copy and paste the entire contents in the cell indicated by the blue arrow (</t>
    </r>
    <r>
      <rPr>
        <b/>
        <sz val="11"/>
        <color theme="1"/>
        <rFont val="Calibri"/>
        <family val="2"/>
        <scheme val="minor"/>
      </rPr>
      <t>I13)</t>
    </r>
  </si>
  <si>
    <t>After the scans are complete, pre-weigh 20 empty, small weigh boats labeled with the sample number and scan letter (Ex. 1A, 1B, 2A, etc.) [Picture 1]</t>
  </si>
  <si>
    <t xml:space="preserve"> Input the values of the weigh boats in the column marked "Boat Weight."  Ideally, your scale should have a resolution of at least 0.001 g.</t>
  </si>
  <si>
    <t xml:space="preserve">Execute the next steps as quickly as possible to reduce the amount of water loss from the avocado samples.  </t>
  </si>
  <si>
    <t>First, cut the avocado in half so that your scan sites are now on 2 different fruit halves and remove the pit (Picture 2).</t>
  </si>
  <si>
    <t>Next, take a circular core approximately 2.5 to 3 cm wide from the scan site labeled "A" (if you have a coring tool, take a core sample and plunge it through with the plunger and stoper) [Picture 3 and 4]. Keep the pulp that is closest to the skin (up to 1 cm deep), slice off the skin, and any remaining flesh from the core leaving only ~1-2cm of flesh (Picture 5 and 6).</t>
  </si>
  <si>
    <t>Place the sample core in the weigh boat and record the total weight in the column labeled "Boat+Fresh Core."</t>
  </si>
  <si>
    <r>
      <t>Repeat steps</t>
    </r>
    <r>
      <rPr>
        <b/>
        <sz val="11"/>
        <color theme="1"/>
        <rFont val="Calibri"/>
        <family val="2"/>
        <scheme val="minor"/>
      </rPr>
      <t xml:space="preserve"> 5-7</t>
    </r>
    <r>
      <rPr>
        <sz val="11"/>
        <color theme="1"/>
        <rFont val="Calibri"/>
        <family val="2"/>
        <scheme val="minor"/>
      </rPr>
      <t xml:space="preserve"> with the remaining scan sites.</t>
    </r>
  </si>
  <si>
    <r>
      <t xml:space="preserve">Repeat steps </t>
    </r>
    <r>
      <rPr>
        <b/>
        <sz val="11"/>
        <color theme="1"/>
        <rFont val="Calibri"/>
        <family val="2"/>
        <scheme val="minor"/>
      </rPr>
      <t>4-8</t>
    </r>
    <r>
      <rPr>
        <sz val="11"/>
        <color theme="1"/>
        <rFont val="Calibri"/>
        <family val="2"/>
        <scheme val="minor"/>
      </rPr>
      <t xml:space="preserve"> for the remaining avocados.</t>
    </r>
  </si>
  <si>
    <t>Dry the samples in a food dehydrator at 60-65°C for ~48 - 72 hours or follow your standardized microwave dehydration protocol, making sure not to burn any of the samples.</t>
  </si>
  <si>
    <t>Picture 3</t>
  </si>
  <si>
    <t>Remove any burned samples from the analysis.</t>
  </si>
  <si>
    <t>Remove 5 random samples from the dehydrator or oven, allow to cool, then weigh the samples. Record the weight in the column labeled "Boat + Dry Core INITIAL."</t>
  </si>
  <si>
    <t>Put the 5 samples back into the oven or dehydrator and allow them to dry for an additional 30 minutes.</t>
  </si>
  <si>
    <r>
      <t xml:space="preserve">Remove the same 5 samples from steps </t>
    </r>
    <r>
      <rPr>
        <b/>
        <sz val="11"/>
        <color theme="1"/>
        <rFont val="Calibri"/>
        <family val="2"/>
        <scheme val="minor"/>
      </rPr>
      <t>11-12</t>
    </r>
    <r>
      <rPr>
        <sz val="11"/>
        <color theme="1"/>
        <rFont val="Calibri"/>
        <family val="2"/>
        <scheme val="minor"/>
      </rPr>
      <t xml:space="preserve"> and allow to cool. Weigh the samples and record the weight in the column labeled "Boat + Dry Core FINAL." If the two values are within </t>
    </r>
    <r>
      <rPr>
        <sz val="11"/>
        <color theme="1"/>
        <rFont val="Calibri"/>
        <family val="2"/>
      </rPr>
      <t>± 0.01g, the cell will be highlighted green indicating the samples have been completely dried and you may proceed with the next step.</t>
    </r>
  </si>
  <si>
    <t>Record the weight of the dried core in the weigh boat and record in column F marked "Boat + Dry Core FINAL."</t>
  </si>
  <si>
    <t>Proceed to the "Linear Regression" tab.</t>
  </si>
  <si>
    <t>Your data goes here!</t>
  </si>
  <si>
    <t>Sample</t>
  </si>
  <si>
    <t>Boat weight</t>
  </si>
  <si>
    <t>Boat + Fresh Core</t>
  </si>
  <si>
    <t>Boat + Dry Core
INITIAL</t>
  </si>
  <si>
    <t>Boat + Dry Core
FINAL</t>
  </si>
  <si>
    <t xml:space="preserve"> % Dry Matter</t>
  </si>
  <si>
    <t>Avg % Dry Matter</t>
  </si>
  <si>
    <t>Picture 4</t>
  </si>
  <si>
    <t>Picture 5</t>
  </si>
  <si>
    <t>Picture 6</t>
  </si>
  <si>
    <t>1A</t>
  </si>
  <si>
    <t>1B</t>
  </si>
  <si>
    <t>2A</t>
  </si>
  <si>
    <t>2B</t>
  </si>
  <si>
    <t>3A</t>
  </si>
  <si>
    <t>3B</t>
  </si>
  <si>
    <t>4A</t>
  </si>
  <si>
    <t>4B</t>
  </si>
  <si>
    <t>5A</t>
  </si>
  <si>
    <t>5B</t>
  </si>
  <si>
    <t>6A</t>
  </si>
  <si>
    <t>6B</t>
  </si>
  <si>
    <t>7A</t>
  </si>
  <si>
    <t>7B</t>
  </si>
  <si>
    <t>8A</t>
  </si>
  <si>
    <t>8B</t>
  </si>
  <si>
    <t>9A</t>
  </si>
  <si>
    <t>9B</t>
  </si>
  <si>
    <t>10A</t>
  </si>
  <si>
    <t>10B</t>
  </si>
  <si>
    <t>Picture 7</t>
  </si>
  <si>
    <t>Picture 8</t>
  </si>
  <si>
    <t>751 % DM Prediction</t>
  </si>
  <si>
    <t>Analytical % DM</t>
  </si>
  <si>
    <t>Corrected Prediction</t>
  </si>
  <si>
    <t>Analytical  %DM</t>
  </si>
  <si>
    <t>All Fruit</t>
  </si>
  <si>
    <t>Step</t>
  </si>
  <si>
    <t>*Important Note:  This worksheet does not require any data entry!  Do not input any data into any cell in the tab!</t>
  </si>
  <si>
    <t>Direction</t>
  </si>
  <si>
    <t xml:space="preserve">Change the Measurement Offset value to this: </t>
  </si>
  <si>
    <r>
      <t xml:space="preserve">Finally, turn the instrument off and back on before use.  </t>
    </r>
    <r>
      <rPr>
        <b/>
        <sz val="11"/>
        <color theme="1"/>
        <rFont val="Calibri"/>
        <family val="2"/>
        <scheme val="minor"/>
      </rPr>
      <t>Congratulations</t>
    </r>
    <r>
      <rPr>
        <sz val="11"/>
        <color theme="1"/>
        <rFont val="Calibri"/>
        <family val="2"/>
        <scheme val="minor"/>
      </rPr>
      <t>, your device has been optimized!</t>
    </r>
  </si>
  <si>
    <t>Wet Weight</t>
  </si>
  <si>
    <t>Dry Weight</t>
  </si>
  <si>
    <t>F-751 Prediction</t>
  </si>
  <si>
    <t>Measurement Offset</t>
  </si>
  <si>
    <t>Input the current Measurement Offset value displayed on the device here:</t>
  </si>
  <si>
    <t>Timestamp</t>
  </si>
  <si>
    <t>Measurement ID</t>
  </si>
  <si>
    <t>Device ID</t>
  </si>
  <si>
    <t>Plot</t>
  </si>
  <si>
    <t>Latitude</t>
  </si>
  <si>
    <t>Longitude</t>
  </si>
  <si>
    <t>DM%</t>
  </si>
  <si>
    <t>ca50f534-21d1-86e7-bbb2-f9f41e80df6b</t>
  </si>
  <si>
    <t>751-002-26015</t>
  </si>
  <si>
    <t>BIN001\Fruit1</t>
  </si>
  <si>
    <t>5d596616-0d54-fdd1-39fc-a833db8b5182</t>
  </si>
  <si>
    <t>f5417830-1ee9-f978-d3ca-a45fa946bc55</t>
  </si>
  <si>
    <t>a98f2818-720c-f5d9-d881-6ea5626e9110</t>
  </si>
  <si>
    <t>55a51f6f-d757-609c-8013-3026cae00112</t>
  </si>
  <si>
    <t>22a159c1-7fb1-ac5e-7231-74848de7871d</t>
  </si>
  <si>
    <t>5510cee7-5e9b-90f9-16d3-bc778dad8103</t>
  </si>
  <si>
    <t>2eb81af0-166a-a97d-7eec-c9a85c1689b8</t>
  </si>
  <si>
    <t>fc8bc325-008f-5939-f9da-d4d2da46ae08</t>
  </si>
  <si>
    <t>f4317942-131f-7f1b-af0d-68959ffc8ac1</t>
  </si>
  <si>
    <t>BIN001\Fruit2</t>
  </si>
  <si>
    <t>BIN001\Fruit3</t>
  </si>
  <si>
    <t>BIN001\Fruit4</t>
  </si>
  <si>
    <t>BIN001\Fruit5</t>
  </si>
  <si>
    <t>BIN001\Fruit6</t>
  </si>
  <si>
    <t>BIN001\Fruit7</t>
  </si>
  <si>
    <t>BIN001\Fruit8</t>
  </si>
  <si>
    <t>BIN001\Fruit9</t>
  </si>
  <si>
    <t>BIN001\Fruit10</t>
  </si>
  <si>
    <t>Use 2 scan sites, equidistant from one another, around the equator of the fruit. We recommened using the dorsal and ventral side of the fruit.</t>
  </si>
  <si>
    <t>*EXAMPLE POSTHARVEST_APPLOG.TXT DATA BELOW*</t>
  </si>
  <si>
    <r>
      <t xml:space="preserve">Open the .txt file </t>
    </r>
    <r>
      <rPr>
        <b/>
        <sz val="11"/>
        <color theme="1"/>
        <rFont val="Calibri"/>
        <family val="2"/>
        <scheme val="minor"/>
      </rPr>
      <t>"PostHarvest_AppLog"</t>
    </r>
    <r>
      <rPr>
        <sz val="11"/>
        <color theme="1"/>
        <rFont val="Calibri"/>
        <family val="2"/>
        <scheme val="minor"/>
      </rPr>
      <t xml:space="preserve">, paste entire contents HERE </t>
    </r>
  </si>
  <si>
    <r>
      <t xml:space="preserve">To change the Measurement Offset, power on the device, press the right arrow to view the </t>
    </r>
    <r>
      <rPr>
        <b/>
        <sz val="11"/>
        <color theme="1"/>
        <rFont val="Calibri"/>
        <family val="2"/>
        <scheme val="minor"/>
      </rPr>
      <t>Main Menu</t>
    </r>
    <r>
      <rPr>
        <sz val="11"/>
        <color theme="1"/>
        <rFont val="Calibri"/>
        <family val="2"/>
        <scheme val="minor"/>
      </rPr>
      <t xml:space="preserve">, highlight </t>
    </r>
    <r>
      <rPr>
        <b/>
        <sz val="11"/>
        <color theme="1"/>
        <rFont val="Calibri"/>
        <family val="2"/>
        <scheme val="minor"/>
      </rPr>
      <t xml:space="preserve">Options, </t>
    </r>
    <r>
      <rPr>
        <sz val="11"/>
        <color theme="1"/>
        <rFont val="Calibri"/>
        <family val="2"/>
        <scheme val="minor"/>
      </rPr>
      <t xml:space="preserve">press the right arrow, highlight </t>
    </r>
    <r>
      <rPr>
        <b/>
        <sz val="11"/>
        <color theme="1"/>
        <rFont val="Calibri"/>
        <family val="2"/>
        <scheme val="minor"/>
      </rPr>
      <t>Measurement Offsets</t>
    </r>
    <r>
      <rPr>
        <sz val="11"/>
        <color theme="1"/>
        <rFont val="Calibri"/>
        <family val="2"/>
        <scheme val="minor"/>
      </rPr>
      <t xml:space="preserve">, press the right arrow, ensure </t>
    </r>
    <r>
      <rPr>
        <b/>
        <sz val="11"/>
        <color theme="1"/>
        <rFont val="Calibri"/>
        <family val="2"/>
        <scheme val="minor"/>
      </rPr>
      <t>DM</t>
    </r>
    <r>
      <rPr>
        <sz val="11"/>
        <color theme="1"/>
        <rFont val="Calibri"/>
        <family val="2"/>
        <scheme val="minor"/>
      </rPr>
      <t xml:space="preserve"> is highlighted, and press the right arrow again.</t>
    </r>
  </si>
  <si>
    <t xml:space="preserve">Press the right arrow to save the new Measurement Offset. </t>
  </si>
  <si>
    <t>Power the instrument ON and put the instrument into PostHarvest Mode.</t>
  </si>
  <si>
    <t>Create a new Bin using a number not already in use.</t>
  </si>
  <si>
    <r>
      <t xml:space="preserve">Scanning should proceed in the following order: "1A, 1B, 2A, 2B, 3A, 3B…"  </t>
    </r>
    <r>
      <rPr>
        <b/>
        <sz val="11"/>
        <color rgb="FFFF0000"/>
        <rFont val="Calibri"/>
        <family val="2"/>
        <scheme val="minor"/>
      </rPr>
      <t>NOTE: Performing a scan when viewing the Measurement Screen will allow you to take multiple scans of a single fruit, to progress to the next fruit, use the left arrow to view the Fruit Summary Screen and perform a new scan from this screen. Follow the on-screen prompts and the user manual to ensure that your data collection aligns with the instructions in this protocol.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</si>
</sst>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4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1" xfId="0" applyFont="1" applyBorder="1"/>
    <xf numFmtId="0" fontId="0" fillId="0" borderId="0" xfId="0" applyProtection="1">
      <protection locked="0"/>
    </xf>
    <xf numFmtId="22" fontId="0" fillId="0" borderId="0" xfId="0" applyNumberFormat="1" applyProtection="1">
      <protection locked="0"/>
    </xf>
    <xf numFmtId="11" fontId="0" fillId="0" borderId="0" xfId="0" applyNumberFormat="1" applyProtection="1">
      <protection locked="0"/>
    </xf>
    <xf numFmtId="0" fontId="1" fillId="0" borderId="1" xfId="0" applyFont="1" applyBorder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right" vertical="top" wrapText="1"/>
    </xf>
    <xf numFmtId="0" fontId="5" fillId="0" borderId="0" xfId="0" applyFont="1" applyAlignment="1">
      <alignment horizontal="left" wrapText="1"/>
    </xf>
    <xf numFmtId="0" fontId="1" fillId="0" borderId="10" xfId="0" applyFont="1" applyBorder="1"/>
    <xf numFmtId="0" fontId="5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0" fillId="0" borderId="10" xfId="0" applyBorder="1" applyProtection="1"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 wrapText="1"/>
    </xf>
    <xf numFmtId="2" fontId="0" fillId="0" borderId="10" xfId="0" applyNumberFormat="1" applyBorder="1"/>
    <xf numFmtId="2" fontId="0" fillId="0" borderId="1" xfId="0" applyNumberFormat="1" applyBorder="1"/>
    <xf numFmtId="2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/>
    </xf>
    <xf numFmtId="0" fontId="0" fillId="0" borderId="1" xfId="0" applyBorder="1" applyAlignment="1">
      <alignment horizontal="left" vertical="top"/>
    </xf>
    <xf numFmtId="0" fontId="1" fillId="0" borderId="1" xfId="0" applyFont="1" applyBorder="1" applyAlignment="1">
      <alignment vertical="top" wrapText="1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>
      <alignment horizontal="right" vertical="top"/>
    </xf>
    <xf numFmtId="2" fontId="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center" vertical="center" wrapText="1"/>
    </xf>
    <xf numFmtId="22" fontId="9" fillId="0" borderId="0" xfId="0" applyNumberFormat="1" applyFont="1"/>
    <xf numFmtId="0" fontId="9" fillId="0" borderId="0" xfId="0" applyFont="1"/>
    <xf numFmtId="11" fontId="9" fillId="0" borderId="0" xfId="0" applyNumberFormat="1" applyFont="1"/>
    <xf numFmtId="0" fontId="9" fillId="0" borderId="1" xfId="0" applyFont="1" applyBorder="1"/>
    <xf numFmtId="0" fontId="0" fillId="0" borderId="0" xfId="0" applyAlignment="1">
      <alignment horizontal="right" vertical="top"/>
    </xf>
    <xf numFmtId="2" fontId="1" fillId="0" borderId="0" xfId="0" applyNumberFormat="1" applyFont="1"/>
    <xf numFmtId="0" fontId="4" fillId="0" borderId="0" xfId="0" applyFont="1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2" fontId="0" fillId="0" borderId="15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751 Corrected</a:t>
            </a:r>
            <a:r>
              <a:rPr lang="en-US" baseline="0"/>
              <a:t> Predictions </a:t>
            </a:r>
            <a:r>
              <a:rPr lang="en-US"/>
              <a:t>and Traditional DM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Original F-751 Predictions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0.41574268148644705"/>
                  <c:y val="-0.350889749417280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'Linear Regression'!$C$2:$C$11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'Linear Regression'!$B$2:$B$11</c:f>
              <c:numCache>
                <c:formatCode>0.00</c:formatCode>
                <c:ptCount val="10"/>
                <c:pt idx="0">
                  <c:v>25.95</c:v>
                </c:pt>
                <c:pt idx="1">
                  <c:v>28.91</c:v>
                </c:pt>
                <c:pt idx="2">
                  <c:v>27.56</c:v>
                </c:pt>
                <c:pt idx="3">
                  <c:v>31.76</c:v>
                </c:pt>
                <c:pt idx="4">
                  <c:v>29.03</c:v>
                </c:pt>
                <c:pt idx="5">
                  <c:v>28.28</c:v>
                </c:pt>
                <c:pt idx="6">
                  <c:v>28.82</c:v>
                </c:pt>
                <c:pt idx="7">
                  <c:v>29.47</c:v>
                </c:pt>
                <c:pt idx="8">
                  <c:v>28.1</c:v>
                </c:pt>
                <c:pt idx="9">
                  <c:v>34.119999999999997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C2-41CA-B1A3-66EEF71EA5B6}"/>
            </c:ext>
          </c:extLst>
        </c:ser>
        <c:ser>
          <c:idx val="1"/>
          <c:order val="1"/>
          <c:tx>
            <c:v>Corrected F-751 Predictions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'Linear Regression'!$C$2:$C$11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'Linear Regression'!$D$2:$D$11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04-4B88-B842-7DCB55306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229920"/>
        <c:axId val="1091230248"/>
      </c:scatterChart>
      <c:valAx>
        <c:axId val="1091229920"/>
        <c:scaling>
          <c:orientation val="minMax"/>
          <c:max val="40"/>
          <c:min val="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Analytical</a:t>
                </a:r>
                <a:r>
                  <a:rPr lang="en-US" baseline="0"/>
                  <a:t> DM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230248"/>
        <c:crosses val="autoZero"/>
        <c:crossBetween val="midCat"/>
        <c:majorUnit val="2"/>
      </c:valAx>
      <c:valAx>
        <c:axId val="1091230248"/>
        <c:scaling>
          <c:orientation val="minMax"/>
          <c:max val="40"/>
          <c:min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Predicted DM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229920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990600</xdr:colOff>
      <xdr:row>15</xdr:row>
      <xdr:rowOff>76200</xdr:rowOff>
    </xdr:from>
    <xdr:to>
      <xdr:col>1</xdr:col>
      <xdr:colOff>4110990</xdr:colOff>
      <xdr:row>25</xdr:row>
      <xdr:rowOff>82869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9B642E02-8AE8-4D75-8D0E-8D6080C03C29}"/>
            </a:ext>
          </a:extLst>
        </xdr:cNvPr>
        <xdr:cNvSpPr/>
      </xdr:nvSpPr>
      <xdr:spPr>
        <a:xfrm>
          <a:off x="1600200" y="4587240"/>
          <a:ext cx="3120390" cy="18354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Blue arrows in this template indicate where you need</a:t>
          </a:r>
          <a:r>
            <a:rPr lang="en-US" sz="1600" b="1" baseline="0"/>
            <a:t> to input your data!</a:t>
          </a:r>
          <a:endParaRPr lang="en-US" sz="1600" b="1"/>
        </a:p>
      </xdr:txBody>
    </xdr:sp>
    <xdr:clientData/>
  </xdr:twoCellAnchor>
  <xdr:twoCellAnchor editAs="oneCell">
    <xdr:from>
      <xdr:col>3</xdr:col>
      <xdr:colOff>83820</xdr:colOff>
      <xdr:row>2</xdr:row>
      <xdr:rowOff>30480</xdr:rowOff>
    </xdr:from>
    <xdr:to>
      <xdr:col>6</xdr:col>
      <xdr:colOff>465297</xdr:colOff>
      <xdr:row>7</xdr:row>
      <xdr:rowOff>288753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B1C7D5-1672-459B-A34C-1F7880A1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1340" y="480060"/>
          <a:ext cx="2294097" cy="2492838"/>
        </a:xfrm>
        <a:prstGeom prst="rect">
          <a:avLst/>
        </a:prstGeom>
      </xdr:spPr>
    </xdr:pic>
    <xdr:clientData/>
  </xdr:twoCellAnchor>
  <xdr:twoCellAnchor editAs="oneCell">
    <xdr:from>
      <xdr:col>8</xdr:col>
      <xdr:colOff>106680</xdr:colOff>
      <xdr:row>2</xdr:row>
      <xdr:rowOff>59055</xdr:rowOff>
    </xdr:from>
    <xdr:to>
      <xdr:col>10</xdr:col>
      <xdr:colOff>851535</xdr:colOff>
      <xdr:row>7</xdr:row>
      <xdr:rowOff>331998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A3A418-9FCA-4774-B424-70A74D970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88855" y="516255"/>
          <a:ext cx="2202180" cy="2539893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4</xdr:row>
      <xdr:rowOff>251460</xdr:rowOff>
    </xdr:from>
    <xdr:to>
      <xdr:col>7</xdr:col>
      <xdr:colOff>571500</xdr:colOff>
      <xdr:row>4</xdr:row>
      <xdr:rowOff>457200</xdr:rowOff>
    </xdr:to>
    <xdr:sp macro="" textlink="">
      <xdr:nvSpPr>
        <xdr:cNvPr id="6" name="Arrow: Right 5">
          <a:extLst>
            <a:ext uri="{FF2B5EF4-FFF2-40B4-BE49-F238E27FC236}">
              <a16:creationId xmlns:a16="http://schemas.microsoft.com/office/drawing/2014/main" id="{E6C1B1C3-9A26-DF6D-9310-1F2AD5267BCC}"/>
            </a:ext>
          </a:extLst>
        </xdr:cNvPr>
        <xdr:cNvSpPr/>
      </xdr:nvSpPr>
      <xdr:spPr>
        <a:xfrm>
          <a:off x="9304020" y="1463040"/>
          <a:ext cx="533400" cy="205740"/>
        </a:xfrm>
        <a:prstGeom prst="rightArrow">
          <a:avLst/>
        </a:prstGeom>
        <a:solidFill>
          <a:schemeClr val="accent4"/>
        </a:solidFill>
        <a:ln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40005</xdr:colOff>
      <xdr:row>13</xdr:row>
      <xdr:rowOff>358140</xdr:rowOff>
    </xdr:from>
    <xdr:to>
      <xdr:col>7</xdr:col>
      <xdr:colOff>603885</xdr:colOff>
      <xdr:row>15</xdr:row>
      <xdr:rowOff>19050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1C86F3AE-B9AF-4A82-8CBE-8BA30E5B15D3}"/>
            </a:ext>
          </a:extLst>
        </xdr:cNvPr>
        <xdr:cNvSpPr/>
      </xdr:nvSpPr>
      <xdr:spPr>
        <a:xfrm>
          <a:off x="9212580" y="4387215"/>
          <a:ext cx="563880" cy="422910"/>
        </a:xfrm>
        <a:prstGeom prst="rightArrow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457200</xdr:colOff>
      <xdr:row>19</xdr:row>
      <xdr:rowOff>85725</xdr:rowOff>
    </xdr:from>
    <xdr:to>
      <xdr:col>2</xdr:col>
      <xdr:colOff>676275</xdr:colOff>
      <xdr:row>19</xdr:row>
      <xdr:rowOff>428625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8776B739-E1E1-44BD-8C82-27D2BA159ABE}"/>
            </a:ext>
          </a:extLst>
        </xdr:cNvPr>
        <xdr:cNvSpPr/>
      </xdr:nvSpPr>
      <xdr:spPr>
        <a:xfrm>
          <a:off x="1990725" y="6097905"/>
          <a:ext cx="217170" cy="342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409575</xdr:colOff>
      <xdr:row>19</xdr:row>
      <xdr:rowOff>85725</xdr:rowOff>
    </xdr:from>
    <xdr:to>
      <xdr:col>3</xdr:col>
      <xdr:colOff>628650</xdr:colOff>
      <xdr:row>19</xdr:row>
      <xdr:rowOff>428625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694F4E67-F0F3-4856-A192-69A5AD1535F8}"/>
            </a:ext>
          </a:extLst>
        </xdr:cNvPr>
        <xdr:cNvSpPr/>
      </xdr:nvSpPr>
      <xdr:spPr>
        <a:xfrm>
          <a:off x="3141345" y="6097905"/>
          <a:ext cx="217170" cy="342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361950</xdr:colOff>
      <xdr:row>19</xdr:row>
      <xdr:rowOff>95250</xdr:rowOff>
    </xdr:from>
    <xdr:to>
      <xdr:col>5</xdr:col>
      <xdr:colOff>581025</xdr:colOff>
      <xdr:row>19</xdr:row>
      <xdr:rowOff>438150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2CDC9F9F-751B-4C64-94C1-A4F098C34DDD}"/>
            </a:ext>
          </a:extLst>
        </xdr:cNvPr>
        <xdr:cNvSpPr/>
      </xdr:nvSpPr>
      <xdr:spPr>
        <a:xfrm>
          <a:off x="4187190" y="6101715"/>
          <a:ext cx="224790" cy="342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419100</xdr:colOff>
      <xdr:row>19</xdr:row>
      <xdr:rowOff>95250</xdr:rowOff>
    </xdr:from>
    <xdr:to>
      <xdr:col>6</xdr:col>
      <xdr:colOff>638175</xdr:colOff>
      <xdr:row>19</xdr:row>
      <xdr:rowOff>438150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80FE7384-C459-4E68-8B4F-82C980D888C4}"/>
            </a:ext>
          </a:extLst>
        </xdr:cNvPr>
        <xdr:cNvSpPr/>
      </xdr:nvSpPr>
      <xdr:spPr>
        <a:xfrm>
          <a:off x="5238750" y="6101715"/>
          <a:ext cx="217170" cy="342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12</xdr:col>
      <xdr:colOff>116205</xdr:colOff>
      <xdr:row>0</xdr:row>
      <xdr:rowOff>103347</xdr:rowOff>
    </xdr:from>
    <xdr:to>
      <xdr:col>15</xdr:col>
      <xdr:colOff>569596</xdr:colOff>
      <xdr:row>10</xdr:row>
      <xdr:rowOff>18371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11B5A34-6315-42AB-A38D-F74DA3D60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8665" y="103347"/>
          <a:ext cx="2282191" cy="2652509"/>
        </a:xfrm>
        <a:prstGeom prst="rect">
          <a:avLst/>
        </a:prstGeom>
      </xdr:spPr>
    </xdr:pic>
    <xdr:clientData/>
  </xdr:twoCellAnchor>
  <xdr:twoCellAnchor editAs="oneCell">
    <xdr:from>
      <xdr:col>16</xdr:col>
      <xdr:colOff>205740</xdr:colOff>
      <xdr:row>0</xdr:row>
      <xdr:rowOff>125730</xdr:rowOff>
    </xdr:from>
    <xdr:to>
      <xdr:col>18</xdr:col>
      <xdr:colOff>479584</xdr:colOff>
      <xdr:row>10</xdr:row>
      <xdr:rowOff>21257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178D91-4CF4-496D-94BB-2DA5D3C1E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71860" y="125730"/>
          <a:ext cx="2479834" cy="2631107"/>
        </a:xfrm>
        <a:prstGeom prst="rect">
          <a:avLst/>
        </a:prstGeom>
      </xdr:spPr>
    </xdr:pic>
    <xdr:clientData/>
  </xdr:twoCellAnchor>
  <xdr:twoCellAnchor editAs="oneCell">
    <xdr:from>
      <xdr:col>18</xdr:col>
      <xdr:colOff>913082</xdr:colOff>
      <xdr:row>0</xdr:row>
      <xdr:rowOff>114300</xdr:rowOff>
    </xdr:from>
    <xdr:to>
      <xdr:col>22</xdr:col>
      <xdr:colOff>170528</xdr:colOff>
      <xdr:row>10</xdr:row>
      <xdr:rowOff>38107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E9D7A7E-1E6C-4192-8994-521A42C1F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89002" y="114300"/>
          <a:ext cx="2394981" cy="2651767"/>
        </a:xfrm>
        <a:prstGeom prst="rect">
          <a:avLst/>
        </a:prstGeom>
      </xdr:spPr>
    </xdr:pic>
    <xdr:clientData/>
  </xdr:twoCellAnchor>
  <xdr:twoCellAnchor editAs="oneCell">
    <xdr:from>
      <xdr:col>16</xdr:col>
      <xdr:colOff>687705</xdr:colOff>
      <xdr:row>12</xdr:row>
      <xdr:rowOff>61808</xdr:rowOff>
    </xdr:from>
    <xdr:to>
      <xdr:col>18</xdr:col>
      <xdr:colOff>590550</xdr:colOff>
      <xdr:row>20</xdr:row>
      <xdr:rowOff>15569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21DD463-DFA5-4C91-BBED-1DEFF3D6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53825" y="3391748"/>
          <a:ext cx="2108835" cy="2685531"/>
        </a:xfrm>
        <a:prstGeom prst="rect">
          <a:avLst/>
        </a:prstGeom>
      </xdr:spPr>
    </xdr:pic>
    <xdr:clientData/>
  </xdr:twoCellAnchor>
  <xdr:twoCellAnchor editAs="oneCell">
    <xdr:from>
      <xdr:col>18</xdr:col>
      <xdr:colOff>1186816</xdr:colOff>
      <xdr:row>12</xdr:row>
      <xdr:rowOff>51774</xdr:rowOff>
    </xdr:from>
    <xdr:to>
      <xdr:col>22</xdr:col>
      <xdr:colOff>361950</xdr:colOff>
      <xdr:row>20</xdr:row>
      <xdr:rowOff>55565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385783E-1A37-44D4-B323-914B958E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62736" y="3381714"/>
          <a:ext cx="2303144" cy="2748896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28576</xdr:colOff>
      <xdr:row>22</xdr:row>
      <xdr:rowOff>85775</xdr:rowOff>
    </xdr:from>
    <xdr:to>
      <xdr:col>15</xdr:col>
      <xdr:colOff>746238</xdr:colOff>
      <xdr:row>39</xdr:row>
      <xdr:rowOff>57150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E746CC1-1E24-4901-8031-8E07A085C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81036" y="6707555"/>
          <a:ext cx="2557892" cy="3099385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</xdr:colOff>
      <xdr:row>12</xdr:row>
      <xdr:rowOff>60960</xdr:rowOff>
    </xdr:from>
    <xdr:to>
      <xdr:col>16</xdr:col>
      <xdr:colOff>59487</xdr:colOff>
      <xdr:row>20</xdr:row>
      <xdr:rowOff>17442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4F7F337-0565-4E82-8A4D-E1CF8DBD5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98180" y="3390900"/>
          <a:ext cx="2631237" cy="2695872"/>
        </a:xfrm>
        <a:prstGeom prst="rect">
          <a:avLst/>
        </a:prstGeom>
      </xdr:spPr>
    </xdr:pic>
    <xdr:clientData/>
  </xdr:twoCellAnchor>
  <xdr:twoCellAnchor editAs="oneCell">
    <xdr:from>
      <xdr:col>16</xdr:col>
      <xdr:colOff>582930</xdr:colOff>
      <xdr:row>22</xdr:row>
      <xdr:rowOff>108584</xdr:rowOff>
    </xdr:from>
    <xdr:to>
      <xdr:col>19</xdr:col>
      <xdr:colOff>0</xdr:colOff>
      <xdr:row>39</xdr:row>
      <xdr:rowOff>20021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25D35FB-92ED-4806-975A-B6D57B57D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49050" y="6730364"/>
          <a:ext cx="2899410" cy="3026112"/>
        </a:xfrm>
        <a:prstGeom prst="rect">
          <a:avLst/>
        </a:prstGeom>
      </xdr:spPr>
    </xdr:pic>
    <xdr:clientData/>
  </xdr:twoCellAnchor>
  <xdr:twoCellAnchor>
    <xdr:from>
      <xdr:col>15</xdr:col>
      <xdr:colOff>632460</xdr:colOff>
      <xdr:row>5</xdr:row>
      <xdr:rowOff>68580</xdr:rowOff>
    </xdr:from>
    <xdr:to>
      <xdr:col>16</xdr:col>
      <xdr:colOff>129540</xdr:colOff>
      <xdr:row>6</xdr:row>
      <xdr:rowOff>137160</xdr:rowOff>
    </xdr:to>
    <xdr:sp macro="" textlink="">
      <xdr:nvSpPr>
        <xdr:cNvPr id="21" name="Arrow: Right 20">
          <a:extLst>
            <a:ext uri="{FF2B5EF4-FFF2-40B4-BE49-F238E27FC236}">
              <a16:creationId xmlns:a16="http://schemas.microsoft.com/office/drawing/2014/main" id="{E3B1868D-013A-15C2-1294-C1E8AB16A495}"/>
            </a:ext>
          </a:extLst>
        </xdr:cNvPr>
        <xdr:cNvSpPr/>
      </xdr:nvSpPr>
      <xdr:spPr>
        <a:xfrm>
          <a:off x="10713720" y="144780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563880</xdr:colOff>
      <xdr:row>4</xdr:row>
      <xdr:rowOff>160020</xdr:rowOff>
    </xdr:from>
    <xdr:to>
      <xdr:col>18</xdr:col>
      <xdr:colOff>845820</xdr:colOff>
      <xdr:row>6</xdr:row>
      <xdr:rowOff>45720</xdr:rowOff>
    </xdr:to>
    <xdr:sp macro="" textlink="">
      <xdr:nvSpPr>
        <xdr:cNvPr id="22" name="Arrow: Right 21">
          <a:extLst>
            <a:ext uri="{FF2B5EF4-FFF2-40B4-BE49-F238E27FC236}">
              <a16:creationId xmlns:a16="http://schemas.microsoft.com/office/drawing/2014/main" id="{0C711805-AD85-4A9B-B191-74C02E11E576}"/>
            </a:ext>
          </a:extLst>
        </xdr:cNvPr>
        <xdr:cNvSpPr/>
      </xdr:nvSpPr>
      <xdr:spPr>
        <a:xfrm>
          <a:off x="13639800" y="135636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236220</xdr:colOff>
      <xdr:row>15</xdr:row>
      <xdr:rowOff>68580</xdr:rowOff>
    </xdr:from>
    <xdr:to>
      <xdr:col>16</xdr:col>
      <xdr:colOff>518160</xdr:colOff>
      <xdr:row>16</xdr:row>
      <xdr:rowOff>121920</xdr:rowOff>
    </xdr:to>
    <xdr:sp macro="" textlink="">
      <xdr:nvSpPr>
        <xdr:cNvPr id="23" name="Arrow: Right 22">
          <a:extLst>
            <a:ext uri="{FF2B5EF4-FFF2-40B4-BE49-F238E27FC236}">
              <a16:creationId xmlns:a16="http://schemas.microsoft.com/office/drawing/2014/main" id="{226C0003-32B0-4065-87C1-FA8245D1CBE0}"/>
            </a:ext>
          </a:extLst>
        </xdr:cNvPr>
        <xdr:cNvSpPr/>
      </xdr:nvSpPr>
      <xdr:spPr>
        <a:xfrm>
          <a:off x="11102340" y="441960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739140</xdr:colOff>
      <xdr:row>15</xdr:row>
      <xdr:rowOff>129540</xdr:rowOff>
    </xdr:from>
    <xdr:to>
      <xdr:col>18</xdr:col>
      <xdr:colOff>1021080</xdr:colOff>
      <xdr:row>17</xdr:row>
      <xdr:rowOff>0</xdr:rowOff>
    </xdr:to>
    <xdr:sp macro="" textlink="">
      <xdr:nvSpPr>
        <xdr:cNvPr id="24" name="Arrow: Right 23">
          <a:extLst>
            <a:ext uri="{FF2B5EF4-FFF2-40B4-BE49-F238E27FC236}">
              <a16:creationId xmlns:a16="http://schemas.microsoft.com/office/drawing/2014/main" id="{80A128D1-1FD0-44DB-AD29-5510A38BF8B3}"/>
            </a:ext>
          </a:extLst>
        </xdr:cNvPr>
        <xdr:cNvSpPr/>
      </xdr:nvSpPr>
      <xdr:spPr>
        <a:xfrm>
          <a:off x="13815060" y="448056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121920</xdr:colOff>
      <xdr:row>27</xdr:row>
      <xdr:rowOff>175260</xdr:rowOff>
    </xdr:from>
    <xdr:to>
      <xdr:col>16</xdr:col>
      <xdr:colOff>403860</xdr:colOff>
      <xdr:row>29</xdr:row>
      <xdr:rowOff>60960</xdr:rowOff>
    </xdr:to>
    <xdr:sp macro="" textlink="">
      <xdr:nvSpPr>
        <xdr:cNvPr id="25" name="Arrow: Right 24">
          <a:extLst>
            <a:ext uri="{FF2B5EF4-FFF2-40B4-BE49-F238E27FC236}">
              <a16:creationId xmlns:a16="http://schemas.microsoft.com/office/drawing/2014/main" id="{1303B768-D3C0-431A-9A2C-31E35A14D7E4}"/>
            </a:ext>
          </a:extLst>
        </xdr:cNvPr>
        <xdr:cNvSpPr/>
      </xdr:nvSpPr>
      <xdr:spPr>
        <a:xfrm>
          <a:off x="10988040" y="772668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327660</xdr:colOff>
      <xdr:row>5</xdr:row>
      <xdr:rowOff>0</xdr:rowOff>
    </xdr:from>
    <xdr:to>
      <xdr:col>23</xdr:col>
      <xdr:colOff>0</xdr:colOff>
      <xdr:row>6</xdr:row>
      <xdr:rowOff>68580</xdr:rowOff>
    </xdr:to>
    <xdr:sp macro="" textlink="">
      <xdr:nvSpPr>
        <xdr:cNvPr id="26" name="Arrow: Right 25">
          <a:extLst>
            <a:ext uri="{FF2B5EF4-FFF2-40B4-BE49-F238E27FC236}">
              <a16:creationId xmlns:a16="http://schemas.microsoft.com/office/drawing/2014/main" id="{7AD5B5A7-DDE1-42BE-BA9F-28EC9DE0E31B}"/>
            </a:ext>
          </a:extLst>
        </xdr:cNvPr>
        <xdr:cNvSpPr/>
      </xdr:nvSpPr>
      <xdr:spPr>
        <a:xfrm>
          <a:off x="16527780" y="137922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472440</xdr:colOff>
      <xdr:row>15</xdr:row>
      <xdr:rowOff>99060</xdr:rowOff>
    </xdr:from>
    <xdr:to>
      <xdr:col>23</xdr:col>
      <xdr:colOff>144780</xdr:colOff>
      <xdr:row>16</xdr:row>
      <xdr:rowOff>152400</xdr:rowOff>
    </xdr:to>
    <xdr:sp macro="" textlink="">
      <xdr:nvSpPr>
        <xdr:cNvPr id="27" name="Arrow: Right 26">
          <a:extLst>
            <a:ext uri="{FF2B5EF4-FFF2-40B4-BE49-F238E27FC236}">
              <a16:creationId xmlns:a16="http://schemas.microsoft.com/office/drawing/2014/main" id="{3A21C2D4-F92F-458C-93D5-CFC5C18EB19E}"/>
            </a:ext>
          </a:extLst>
        </xdr:cNvPr>
        <xdr:cNvSpPr/>
      </xdr:nvSpPr>
      <xdr:spPr>
        <a:xfrm>
          <a:off x="16672560" y="4450080"/>
          <a:ext cx="281940" cy="251460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4</xdr:row>
      <xdr:rowOff>9524</xdr:rowOff>
    </xdr:from>
    <xdr:to>
      <xdr:col>17</xdr:col>
      <xdr:colOff>352425</xdr:colOff>
      <xdr:row>36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F15B37-0BED-48CC-AA4B-186EFA296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0.07833</cdr:x>
      <cdr:y>0.07681</cdr:y>
    </cdr:from>
    <cdr:to>
      <cdr:x>0.80163</cdr:x>
      <cdr:y>0.9063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201F76A-934A-4906-A5FC-9705C43DE576}"/>
            </a:ext>
          </a:extLst>
        </cdr:cNvPr>
        <cdr:cNvCxnSpPr/>
      </cdr:nvCxnSpPr>
      <cdr:spPr>
        <a:xfrm xmlns:a="http://schemas.openxmlformats.org/drawingml/2006/main" flipV="1">
          <a:off x="733425" y="476251"/>
          <a:ext cx="6772275" cy="51435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4</xdr:row>
      <xdr:rowOff>123831</xdr:rowOff>
    </xdr:from>
    <xdr:to>
      <xdr:col>7</xdr:col>
      <xdr:colOff>457200</xdr:colOff>
      <xdr:row>4</xdr:row>
      <xdr:rowOff>304804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B7785818-E6AB-4357-A1E2-9DFD881E12DE}"/>
            </a:ext>
          </a:extLst>
        </xdr:cNvPr>
        <xdr:cNvSpPr/>
      </xdr:nvSpPr>
      <xdr:spPr>
        <a:xfrm rot="5400000">
          <a:off x="4729163" y="728668"/>
          <a:ext cx="180973" cy="3429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104776</xdr:colOff>
      <xdr:row>5</xdr:row>
      <xdr:rowOff>9525</xdr:rowOff>
    </xdr:from>
    <xdr:to>
      <xdr:col>7</xdr:col>
      <xdr:colOff>381000</xdr:colOff>
      <xdr:row>5</xdr:row>
      <xdr:rowOff>238125</xdr:rowOff>
    </xdr:to>
    <xdr:sp macro="" textlink="">
      <xdr:nvSpPr>
        <xdr:cNvPr id="3" name="Star: 5 Points 2">
          <a:extLst>
            <a:ext uri="{FF2B5EF4-FFF2-40B4-BE49-F238E27FC236}">
              <a16:creationId xmlns:a16="http://schemas.microsoft.com/office/drawing/2014/main" id="{0ABE3B70-6336-4BBB-A754-D459DC86E2D0}"/>
            </a:ext>
          </a:extLst>
        </xdr:cNvPr>
        <xdr:cNvSpPr/>
      </xdr:nvSpPr>
      <xdr:spPr>
        <a:xfrm>
          <a:off x="4638676" y="1114425"/>
          <a:ext cx="276224" cy="228600"/>
        </a:xfrm>
        <a:prstGeom prst="star5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B6C34-E1FA-44F9-897A-42C62B792026}">
  <dimension ref="A1:S87"/>
  <sheetViews>
    <sheetView workbookViewId="0">
      <selection activeCell="B32" sqref="B32"/>
    </sheetView>
  </sheetViews>
  <sheetFormatPr defaultRowHeight="15" x14ac:dyDescent="0.25"/>
  <cols>
    <col min="2" max="2" width="81.7109375" customWidth="1"/>
    <col min="5" max="5" width="10.140625" customWidth="1"/>
    <col min="9" max="9" width="12.7109375" bestFit="1" customWidth="1"/>
    <col min="11" max="11" width="13.5703125" bestFit="1" customWidth="1"/>
    <col min="12" max="12" width="24.28515625" customWidth="1"/>
  </cols>
  <sheetData>
    <row r="1" spans="1:19" ht="21" x14ac:dyDescent="0.3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9" x14ac:dyDescent="0.25">
      <c r="E2" s="49" t="s">
        <v>1</v>
      </c>
      <c r="F2" s="49"/>
      <c r="I2" s="49" t="s">
        <v>2</v>
      </c>
      <c r="J2" s="49"/>
      <c r="K2" s="49"/>
    </row>
    <row r="3" spans="1:19" x14ac:dyDescent="0.25">
      <c r="A3" s="15" t="s">
        <v>3</v>
      </c>
      <c r="B3" s="15" t="s">
        <v>4</v>
      </c>
    </row>
    <row r="4" spans="1:19" ht="60.75" customHeight="1" x14ac:dyDescent="0.25">
      <c r="A4" s="9">
        <v>1</v>
      </c>
      <c r="B4" s="4" t="s">
        <v>5</v>
      </c>
    </row>
    <row r="5" spans="1:19" ht="58.15" customHeight="1" x14ac:dyDescent="0.25">
      <c r="A5" s="9">
        <v>2</v>
      </c>
      <c r="B5" s="4" t="s">
        <v>6</v>
      </c>
    </row>
    <row r="6" spans="1:19" x14ac:dyDescent="0.25">
      <c r="A6" s="9">
        <v>3</v>
      </c>
      <c r="B6" s="4" t="s">
        <v>7</v>
      </c>
    </row>
    <row r="7" spans="1:19" ht="30" x14ac:dyDescent="0.25">
      <c r="A7" s="9">
        <v>4</v>
      </c>
      <c r="B7" s="4" t="s">
        <v>107</v>
      </c>
    </row>
    <row r="8" spans="1:19" ht="30" x14ac:dyDescent="0.25">
      <c r="A8" s="9">
        <v>5</v>
      </c>
      <c r="B8" s="4" t="s">
        <v>8</v>
      </c>
    </row>
    <row r="9" spans="1:19" x14ac:dyDescent="0.25">
      <c r="A9" s="9">
        <v>6</v>
      </c>
      <c r="B9" s="4" t="s">
        <v>112</v>
      </c>
    </row>
    <row r="10" spans="1:19" x14ac:dyDescent="0.25">
      <c r="A10" s="9">
        <v>7</v>
      </c>
      <c r="B10" s="4" t="s">
        <v>113</v>
      </c>
    </row>
    <row r="11" spans="1:19" ht="76.5" customHeight="1" x14ac:dyDescent="0.25">
      <c r="A11" s="9">
        <v>8</v>
      </c>
      <c r="B11" s="4" t="s">
        <v>114</v>
      </c>
    </row>
    <row r="12" spans="1:19" ht="28.9" customHeight="1" x14ac:dyDescent="0.25">
      <c r="A12" s="9">
        <v>10</v>
      </c>
      <c r="B12" s="4" t="s">
        <v>9</v>
      </c>
      <c r="D12" s="3" t="s">
        <v>10</v>
      </c>
      <c r="E12" s="4" t="s">
        <v>11</v>
      </c>
      <c r="F12" s="74" t="s">
        <v>109</v>
      </c>
      <c r="G12" s="75"/>
      <c r="H12" s="75"/>
    </row>
    <row r="13" spans="1:19" x14ac:dyDescent="0.25">
      <c r="A13" s="9">
        <v>11</v>
      </c>
      <c r="B13" s="4" t="s">
        <v>12</v>
      </c>
      <c r="D13" s="3">
        <v>1</v>
      </c>
      <c r="E13" s="26">
        <f>AVERAGE(O16:O17)</f>
        <v>25.95</v>
      </c>
      <c r="F13" s="74"/>
      <c r="G13" s="75"/>
      <c r="H13" s="75"/>
    </row>
    <row r="14" spans="1:19" ht="30" x14ac:dyDescent="0.25">
      <c r="A14" s="9">
        <v>12</v>
      </c>
      <c r="B14" s="4" t="s">
        <v>13</v>
      </c>
      <c r="D14" s="3">
        <v>2</v>
      </c>
      <c r="E14" s="26">
        <f>AVERAGE(O18:O19)</f>
        <v>28.91</v>
      </c>
      <c r="F14" s="74"/>
      <c r="G14" s="75"/>
      <c r="H14" s="75"/>
      <c r="I14" s="46" t="s">
        <v>108</v>
      </c>
    </row>
    <row r="15" spans="1:19" ht="30" x14ac:dyDescent="0.25">
      <c r="A15" s="9">
        <v>13</v>
      </c>
      <c r="B15" s="4" t="s">
        <v>14</v>
      </c>
      <c r="D15" s="3">
        <v>3</v>
      </c>
      <c r="E15" s="26">
        <f>AVERAGE(O20:O21)</f>
        <v>27.56</v>
      </c>
      <c r="I15" s="40" t="s">
        <v>79</v>
      </c>
      <c r="J15" s="41" t="s">
        <v>80</v>
      </c>
      <c r="K15" s="41" t="s">
        <v>81</v>
      </c>
      <c r="L15" s="41" t="s">
        <v>82</v>
      </c>
      <c r="M15" s="41" t="s">
        <v>83</v>
      </c>
      <c r="N15" s="41" t="s">
        <v>84</v>
      </c>
      <c r="O15" s="41" t="s">
        <v>85</v>
      </c>
      <c r="P15" s="41"/>
      <c r="Q15" s="41"/>
      <c r="R15" s="41"/>
      <c r="S15" s="41"/>
    </row>
    <row r="16" spans="1:19" x14ac:dyDescent="0.25">
      <c r="B16" s="2"/>
      <c r="D16" s="3">
        <v>4</v>
      </c>
      <c r="E16" s="26">
        <f>AVERAGE(O22:O23)</f>
        <v>31.76</v>
      </c>
      <c r="I16" s="40">
        <v>29221.021412037036</v>
      </c>
      <c r="J16" s="41" t="s">
        <v>86</v>
      </c>
      <c r="K16" s="41" t="s">
        <v>87</v>
      </c>
      <c r="L16" s="41" t="s">
        <v>88</v>
      </c>
      <c r="M16" s="41">
        <v>0</v>
      </c>
      <c r="N16" s="41">
        <v>0</v>
      </c>
      <c r="O16" s="41">
        <v>25.95</v>
      </c>
      <c r="P16" s="41"/>
    </row>
    <row r="17" spans="4:19" x14ac:dyDescent="0.25">
      <c r="D17" s="3">
        <v>5</v>
      </c>
      <c r="E17" s="26">
        <f>AVERAGE(O24:O25)</f>
        <v>29.03</v>
      </c>
      <c r="I17" s="40">
        <v>29221.021412037036</v>
      </c>
      <c r="J17" s="41" t="s">
        <v>86</v>
      </c>
      <c r="K17" s="41" t="s">
        <v>87</v>
      </c>
      <c r="L17" s="41" t="s">
        <v>88</v>
      </c>
      <c r="M17" s="41">
        <v>0</v>
      </c>
      <c r="N17" s="41">
        <v>0</v>
      </c>
      <c r="O17" s="41">
        <v>25.95</v>
      </c>
      <c r="P17" s="41"/>
    </row>
    <row r="18" spans="4:19" x14ac:dyDescent="0.25">
      <c r="D18" s="3">
        <v>6</v>
      </c>
      <c r="E18" s="26">
        <f>AVERAGE(O26:O27)</f>
        <v>28.28</v>
      </c>
      <c r="I18" s="40">
        <v>29221.02341435185</v>
      </c>
      <c r="J18" s="41" t="s">
        <v>89</v>
      </c>
      <c r="K18" s="41" t="s">
        <v>87</v>
      </c>
      <c r="L18" s="41" t="s">
        <v>98</v>
      </c>
      <c r="M18" s="41">
        <v>0</v>
      </c>
      <c r="N18" s="41">
        <v>0</v>
      </c>
      <c r="O18" s="41">
        <v>28.91</v>
      </c>
      <c r="P18" s="41"/>
    </row>
    <row r="19" spans="4:19" x14ac:dyDescent="0.25">
      <c r="D19" s="3">
        <v>7</v>
      </c>
      <c r="E19" s="26">
        <f>AVERAGE(O28:O29)</f>
        <v>28.82</v>
      </c>
      <c r="I19" s="40">
        <v>29221.02341435185</v>
      </c>
      <c r="J19" s="41" t="s">
        <v>89</v>
      </c>
      <c r="K19" s="41" t="s">
        <v>87</v>
      </c>
      <c r="L19" s="41" t="s">
        <v>98</v>
      </c>
      <c r="M19" s="41">
        <v>0</v>
      </c>
      <c r="N19" s="41">
        <v>0</v>
      </c>
      <c r="O19" s="41">
        <v>28.91</v>
      </c>
      <c r="P19" s="41"/>
    </row>
    <row r="20" spans="4:19" x14ac:dyDescent="0.25">
      <c r="D20" s="3">
        <v>8</v>
      </c>
      <c r="E20" s="26">
        <f>AVERAGE(O30:O31)</f>
        <v>29.47</v>
      </c>
      <c r="I20" s="40">
        <v>29221.025081018517</v>
      </c>
      <c r="J20" s="41" t="s">
        <v>90</v>
      </c>
      <c r="K20" s="41" t="s">
        <v>87</v>
      </c>
      <c r="L20" s="41" t="s">
        <v>99</v>
      </c>
      <c r="M20" s="41">
        <v>0</v>
      </c>
      <c r="N20" s="41">
        <v>0</v>
      </c>
      <c r="O20" s="41">
        <v>27.56</v>
      </c>
      <c r="P20" s="41"/>
    </row>
    <row r="21" spans="4:19" x14ac:dyDescent="0.25">
      <c r="D21" s="3">
        <v>9</v>
      </c>
      <c r="E21" s="26">
        <f>AVERAGE(O32:O33)</f>
        <v>28.1</v>
      </c>
      <c r="I21" s="40">
        <v>29221.025081018517</v>
      </c>
      <c r="J21" s="41" t="s">
        <v>90</v>
      </c>
      <c r="K21" s="41" t="s">
        <v>87</v>
      </c>
      <c r="L21" s="41" t="s">
        <v>99</v>
      </c>
      <c r="M21" s="41">
        <v>0</v>
      </c>
      <c r="N21" s="41">
        <v>0</v>
      </c>
      <c r="O21" s="41">
        <v>27.56</v>
      </c>
      <c r="P21" s="41"/>
    </row>
    <row r="22" spans="4:19" x14ac:dyDescent="0.25">
      <c r="D22" s="3">
        <v>10</v>
      </c>
      <c r="E22" s="26">
        <f>AVERAGE(O34:O35)</f>
        <v>34.119999999999997</v>
      </c>
      <c r="I22" s="40">
        <v>29221.026469907407</v>
      </c>
      <c r="J22" s="41" t="s">
        <v>91</v>
      </c>
      <c r="K22" s="41" t="s">
        <v>87</v>
      </c>
      <c r="L22" s="41" t="s">
        <v>100</v>
      </c>
      <c r="M22" s="41">
        <v>0</v>
      </c>
      <c r="N22" s="41">
        <v>0</v>
      </c>
      <c r="O22" s="41">
        <v>31.76</v>
      </c>
      <c r="P22" s="41"/>
    </row>
    <row r="23" spans="4:19" x14ac:dyDescent="0.25">
      <c r="I23" s="40">
        <v>29221.026469907407</v>
      </c>
      <c r="J23" s="41" t="s">
        <v>91</v>
      </c>
      <c r="K23" s="41" t="s">
        <v>87</v>
      </c>
      <c r="L23" s="41" t="s">
        <v>100</v>
      </c>
      <c r="M23" s="41">
        <v>0</v>
      </c>
      <c r="N23" s="41">
        <v>0</v>
      </c>
      <c r="O23" s="41">
        <v>31.76</v>
      </c>
      <c r="P23" s="41"/>
    </row>
    <row r="24" spans="4:19" x14ac:dyDescent="0.25">
      <c r="I24" s="40">
        <v>29221.027824074074</v>
      </c>
      <c r="J24" s="41" t="s">
        <v>92</v>
      </c>
      <c r="K24" s="41" t="s">
        <v>87</v>
      </c>
      <c r="L24" s="41" t="s">
        <v>101</v>
      </c>
      <c r="M24" s="41">
        <v>0</v>
      </c>
      <c r="N24" s="41">
        <v>0</v>
      </c>
      <c r="O24" s="41">
        <v>29.03</v>
      </c>
      <c r="P24" s="41"/>
    </row>
    <row r="25" spans="4:19" x14ac:dyDescent="0.25">
      <c r="I25" s="40">
        <v>29221.027824074074</v>
      </c>
      <c r="J25" s="41" t="s">
        <v>92</v>
      </c>
      <c r="K25" s="41" t="s">
        <v>87</v>
      </c>
      <c r="L25" s="41" t="s">
        <v>101</v>
      </c>
      <c r="M25" s="41">
        <v>0</v>
      </c>
      <c r="N25" s="41">
        <v>0</v>
      </c>
      <c r="O25" s="41">
        <v>29.03</v>
      </c>
      <c r="P25" s="41"/>
    </row>
    <row r="26" spans="4:19" x14ac:dyDescent="0.25">
      <c r="I26" s="40">
        <v>29221.029131944444</v>
      </c>
      <c r="J26" s="41" t="s">
        <v>93</v>
      </c>
      <c r="K26" s="41" t="s">
        <v>87</v>
      </c>
      <c r="L26" s="41" t="s">
        <v>102</v>
      </c>
      <c r="M26" s="41">
        <v>0</v>
      </c>
      <c r="N26" s="41">
        <v>0</v>
      </c>
      <c r="O26" s="41">
        <v>28.28</v>
      </c>
      <c r="P26" s="41"/>
      <c r="Q26" s="41"/>
      <c r="R26" s="41"/>
      <c r="S26" s="41"/>
    </row>
    <row r="27" spans="4:19" x14ac:dyDescent="0.25">
      <c r="I27" s="40">
        <v>29221.029131944444</v>
      </c>
      <c r="J27" s="41" t="s">
        <v>93</v>
      </c>
      <c r="K27" s="41" t="s">
        <v>87</v>
      </c>
      <c r="L27" s="41" t="s">
        <v>102</v>
      </c>
      <c r="M27" s="41">
        <v>0</v>
      </c>
      <c r="N27" s="41">
        <v>0</v>
      </c>
      <c r="O27" s="41">
        <v>28.28</v>
      </c>
      <c r="P27" s="41"/>
      <c r="Q27" s="41"/>
      <c r="R27" s="41"/>
      <c r="S27" s="41"/>
    </row>
    <row r="28" spans="4:19" x14ac:dyDescent="0.25">
      <c r="I28" s="40">
        <v>29221.030428240741</v>
      </c>
      <c r="J28" s="41" t="s">
        <v>94</v>
      </c>
      <c r="K28" s="41" t="s">
        <v>87</v>
      </c>
      <c r="L28" s="41" t="s">
        <v>103</v>
      </c>
      <c r="M28" s="41">
        <v>0</v>
      </c>
      <c r="N28" s="41">
        <v>0</v>
      </c>
      <c r="O28" s="41">
        <v>28.82</v>
      </c>
      <c r="P28" s="41"/>
      <c r="Q28" s="41"/>
      <c r="R28" s="41"/>
      <c r="S28" s="41"/>
    </row>
    <row r="29" spans="4:19" x14ac:dyDescent="0.25">
      <c r="I29" s="40">
        <v>29221.030428240741</v>
      </c>
      <c r="J29" s="41" t="s">
        <v>94</v>
      </c>
      <c r="K29" s="41" t="s">
        <v>87</v>
      </c>
      <c r="L29" s="41" t="s">
        <v>103</v>
      </c>
      <c r="M29" s="41">
        <v>0</v>
      </c>
      <c r="N29" s="41">
        <v>0</v>
      </c>
      <c r="O29" s="41">
        <v>28.82</v>
      </c>
      <c r="P29" s="41"/>
      <c r="Q29" s="41"/>
      <c r="R29" s="41"/>
      <c r="S29" s="41"/>
    </row>
    <row r="30" spans="4:19" x14ac:dyDescent="0.25">
      <c r="I30" s="40">
        <v>29221.031863425927</v>
      </c>
      <c r="J30" s="41" t="s">
        <v>95</v>
      </c>
      <c r="K30" s="41" t="s">
        <v>87</v>
      </c>
      <c r="L30" s="41" t="s">
        <v>104</v>
      </c>
      <c r="M30" s="41">
        <v>0</v>
      </c>
      <c r="N30" s="41">
        <v>0</v>
      </c>
      <c r="O30" s="41">
        <v>29.47</v>
      </c>
      <c r="P30" s="41"/>
      <c r="Q30" s="41"/>
      <c r="R30" s="41"/>
      <c r="S30" s="41"/>
    </row>
    <row r="31" spans="4:19" x14ac:dyDescent="0.25">
      <c r="I31" s="40">
        <v>29221.031863425927</v>
      </c>
      <c r="J31" s="41" t="s">
        <v>95</v>
      </c>
      <c r="K31" s="41" t="s">
        <v>87</v>
      </c>
      <c r="L31" s="41" t="s">
        <v>104</v>
      </c>
      <c r="M31" s="41">
        <v>0</v>
      </c>
      <c r="N31" s="41">
        <v>0</v>
      </c>
      <c r="O31" s="41">
        <v>29.47</v>
      </c>
      <c r="P31" s="41"/>
      <c r="Q31" s="41"/>
      <c r="R31" s="41"/>
      <c r="S31" s="41"/>
    </row>
    <row r="32" spans="4:19" x14ac:dyDescent="0.25">
      <c r="I32" s="40">
        <v>29221.033252314814</v>
      </c>
      <c r="J32" s="41" t="s">
        <v>96</v>
      </c>
      <c r="K32" s="41" t="s">
        <v>87</v>
      </c>
      <c r="L32" s="41" t="s">
        <v>105</v>
      </c>
      <c r="M32" s="41">
        <v>0</v>
      </c>
      <c r="N32" s="41">
        <v>0</v>
      </c>
      <c r="O32" s="41">
        <v>28.1</v>
      </c>
      <c r="P32" s="41"/>
      <c r="Q32" s="41"/>
      <c r="R32" s="41"/>
      <c r="S32" s="41"/>
    </row>
    <row r="33" spans="9:19" x14ac:dyDescent="0.25">
      <c r="I33" s="40">
        <v>29221.033252314814</v>
      </c>
      <c r="J33" s="41" t="s">
        <v>96</v>
      </c>
      <c r="K33" s="41" t="s">
        <v>87</v>
      </c>
      <c r="L33" s="41" t="s">
        <v>105</v>
      </c>
      <c r="M33" s="41">
        <v>0</v>
      </c>
      <c r="N33" s="41">
        <v>0</v>
      </c>
      <c r="O33" s="41">
        <v>28.1</v>
      </c>
      <c r="P33" s="41"/>
      <c r="Q33" s="41"/>
      <c r="R33" s="41"/>
      <c r="S33" s="41"/>
    </row>
    <row r="34" spans="9:19" x14ac:dyDescent="0.25">
      <c r="I34" s="40">
        <v>29221.035891203705</v>
      </c>
      <c r="J34" s="41" t="s">
        <v>97</v>
      </c>
      <c r="K34" s="41" t="s">
        <v>87</v>
      </c>
      <c r="L34" s="41" t="s">
        <v>106</v>
      </c>
      <c r="M34" s="41">
        <v>0</v>
      </c>
      <c r="N34" s="41">
        <v>0</v>
      </c>
      <c r="O34" s="41">
        <v>34.119999999999997</v>
      </c>
      <c r="P34" s="41"/>
      <c r="Q34" s="41"/>
      <c r="R34" s="41"/>
      <c r="S34" s="41"/>
    </row>
    <row r="35" spans="9:19" x14ac:dyDescent="0.25">
      <c r="I35" s="40">
        <v>29221.035891203705</v>
      </c>
      <c r="J35" s="41" t="s">
        <v>97</v>
      </c>
      <c r="K35" s="41" t="s">
        <v>87</v>
      </c>
      <c r="L35" s="41" t="s">
        <v>106</v>
      </c>
      <c r="M35" s="41">
        <v>0</v>
      </c>
      <c r="N35" s="41">
        <v>0</v>
      </c>
      <c r="O35" s="41">
        <v>34.119999999999997</v>
      </c>
      <c r="P35" s="41"/>
      <c r="Q35" s="41"/>
      <c r="R35" s="41"/>
      <c r="S35" s="41"/>
    </row>
    <row r="36" spans="9:19" x14ac:dyDescent="0.25">
      <c r="I36" s="40"/>
      <c r="J36" s="41"/>
      <c r="K36" s="41"/>
      <c r="L36" s="41"/>
      <c r="M36" s="41"/>
      <c r="N36" s="41"/>
      <c r="O36" s="41"/>
      <c r="P36" s="41"/>
      <c r="Q36" s="41"/>
      <c r="R36" s="41"/>
      <c r="S36" s="41"/>
    </row>
    <row r="37" spans="9:19" x14ac:dyDescent="0.25">
      <c r="I37" s="40"/>
      <c r="J37" s="41"/>
      <c r="K37" s="41"/>
      <c r="L37" s="41"/>
      <c r="M37" s="41"/>
      <c r="N37" s="41"/>
      <c r="O37" s="41"/>
      <c r="P37" s="41"/>
      <c r="Q37" s="41"/>
      <c r="R37" s="41"/>
      <c r="S37" s="41"/>
    </row>
    <row r="38" spans="9:19" x14ac:dyDescent="0.25">
      <c r="I38" s="40"/>
      <c r="J38" s="41"/>
      <c r="K38" s="41"/>
      <c r="L38" s="41"/>
      <c r="M38" s="41"/>
      <c r="N38" s="41"/>
      <c r="O38" s="41"/>
      <c r="P38" s="41"/>
      <c r="Q38" s="41"/>
      <c r="R38" s="41"/>
      <c r="S38" s="41"/>
    </row>
    <row r="39" spans="9:19" x14ac:dyDescent="0.25">
      <c r="I39" s="40"/>
      <c r="J39" s="41"/>
      <c r="K39" s="41"/>
      <c r="L39" s="41"/>
      <c r="M39" s="41"/>
      <c r="N39" s="41"/>
      <c r="O39" s="41"/>
      <c r="P39" s="41"/>
      <c r="Q39" s="41"/>
      <c r="R39" s="41"/>
      <c r="S39" s="41"/>
    </row>
    <row r="40" spans="9:19" x14ac:dyDescent="0.25">
      <c r="I40" s="40"/>
      <c r="J40" s="41"/>
      <c r="K40" s="41"/>
      <c r="L40" s="41"/>
      <c r="M40" s="41"/>
      <c r="N40" s="41"/>
      <c r="O40" s="41"/>
      <c r="P40" s="41"/>
      <c r="Q40" s="41"/>
      <c r="R40" s="41"/>
      <c r="S40" s="41"/>
    </row>
    <row r="41" spans="9:19" x14ac:dyDescent="0.25">
      <c r="I41" s="40"/>
      <c r="J41" s="41"/>
      <c r="K41" s="41"/>
      <c r="L41" s="41"/>
      <c r="M41" s="41"/>
      <c r="N41" s="41"/>
      <c r="O41" s="41"/>
      <c r="P41" s="41"/>
      <c r="Q41" s="41"/>
      <c r="R41" s="41"/>
      <c r="S41" s="41"/>
    </row>
    <row r="42" spans="9:19" x14ac:dyDescent="0.25">
      <c r="I42" s="40"/>
      <c r="J42" s="41"/>
      <c r="K42" s="41"/>
      <c r="L42" s="41"/>
      <c r="M42" s="41"/>
      <c r="N42" s="41"/>
      <c r="O42" s="41"/>
      <c r="P42" s="41"/>
      <c r="Q42" s="41"/>
      <c r="R42" s="41"/>
      <c r="S42" s="41"/>
    </row>
    <row r="43" spans="9:19" x14ac:dyDescent="0.25">
      <c r="I43" s="40"/>
      <c r="J43" s="41"/>
      <c r="K43" s="41"/>
      <c r="L43" s="41"/>
      <c r="M43" s="41"/>
      <c r="N43" s="41"/>
      <c r="O43" s="41"/>
      <c r="P43" s="41"/>
      <c r="Q43" s="41"/>
      <c r="R43" s="41"/>
      <c r="S43" s="41"/>
    </row>
    <row r="44" spans="9:19" x14ac:dyDescent="0.25">
      <c r="I44" s="40"/>
      <c r="J44" s="41"/>
      <c r="K44" s="41"/>
      <c r="L44" s="41"/>
      <c r="M44" s="41"/>
      <c r="N44" s="41"/>
      <c r="O44" s="41"/>
      <c r="P44" s="41"/>
      <c r="Q44" s="41"/>
      <c r="R44" s="41"/>
      <c r="S44" s="41"/>
    </row>
    <row r="45" spans="9:19" x14ac:dyDescent="0.25">
      <c r="I45" s="40"/>
      <c r="J45" s="41"/>
      <c r="K45" s="41"/>
      <c r="L45" s="41"/>
      <c r="M45" s="41"/>
      <c r="N45" s="41"/>
      <c r="O45" s="41"/>
      <c r="P45" s="41"/>
      <c r="Q45" s="41"/>
      <c r="R45" s="41"/>
      <c r="S45" s="41"/>
    </row>
    <row r="46" spans="9:19" x14ac:dyDescent="0.25">
      <c r="I46" s="40"/>
      <c r="J46" s="41"/>
      <c r="K46" s="41"/>
      <c r="L46" s="41"/>
      <c r="M46" s="41"/>
      <c r="N46" s="41"/>
      <c r="O46" s="41"/>
      <c r="P46" s="41"/>
      <c r="Q46" s="41"/>
      <c r="R46" s="41"/>
      <c r="S46" s="41"/>
    </row>
    <row r="47" spans="9:19" x14ac:dyDescent="0.25">
      <c r="I47" s="40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9:19" x14ac:dyDescent="0.25">
      <c r="I48" s="40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9:19" x14ac:dyDescent="0.25">
      <c r="I49" s="40"/>
      <c r="J49" s="41"/>
      <c r="K49" s="41"/>
      <c r="L49" s="41"/>
      <c r="M49" s="41"/>
      <c r="N49" s="41"/>
      <c r="O49" s="41"/>
      <c r="P49" s="41"/>
      <c r="Q49" s="41"/>
      <c r="R49" s="41"/>
      <c r="S49" s="41"/>
    </row>
    <row r="50" spans="9:19" x14ac:dyDescent="0.25">
      <c r="I50" s="40"/>
      <c r="J50" s="41"/>
      <c r="K50" s="41"/>
      <c r="L50" s="41"/>
      <c r="M50" s="41"/>
      <c r="N50" s="41"/>
      <c r="O50" s="41"/>
      <c r="P50" s="41"/>
      <c r="Q50" s="41"/>
      <c r="R50" s="41"/>
      <c r="S50" s="41"/>
    </row>
    <row r="51" spans="9:19" x14ac:dyDescent="0.25">
      <c r="I51" s="40"/>
      <c r="J51" s="41"/>
      <c r="K51" s="41"/>
      <c r="L51" s="41"/>
      <c r="M51" s="41"/>
      <c r="N51" s="41"/>
      <c r="O51" s="41"/>
      <c r="P51" s="41"/>
      <c r="Q51" s="41"/>
      <c r="R51" s="41"/>
      <c r="S51" s="41"/>
    </row>
    <row r="52" spans="9:19" x14ac:dyDescent="0.25">
      <c r="I52" s="40"/>
      <c r="J52" s="41"/>
      <c r="K52" s="41"/>
      <c r="L52" s="41"/>
      <c r="M52" s="41"/>
      <c r="N52" s="41"/>
      <c r="O52" s="41"/>
      <c r="P52" s="41"/>
      <c r="Q52" s="41"/>
      <c r="R52" s="41"/>
      <c r="S52" s="41"/>
    </row>
    <row r="53" spans="9:19" x14ac:dyDescent="0.25">
      <c r="I53" s="40"/>
      <c r="J53" s="41"/>
      <c r="K53" s="41"/>
      <c r="L53" s="41"/>
      <c r="M53" s="41"/>
      <c r="N53" s="41"/>
      <c r="O53" s="41"/>
      <c r="P53" s="41"/>
      <c r="Q53" s="41"/>
      <c r="R53" s="41"/>
      <c r="S53" s="41"/>
    </row>
    <row r="54" spans="9:19" x14ac:dyDescent="0.25">
      <c r="I54" s="40"/>
      <c r="J54" s="41"/>
      <c r="K54" s="41"/>
      <c r="L54" s="41"/>
      <c r="M54" s="41"/>
      <c r="N54" s="41"/>
      <c r="O54" s="41"/>
      <c r="P54" s="41"/>
      <c r="Q54" s="41"/>
      <c r="R54" s="41"/>
      <c r="S54" s="41"/>
    </row>
    <row r="55" spans="9:19" x14ac:dyDescent="0.25">
      <c r="I55" s="40"/>
      <c r="J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9:19" x14ac:dyDescent="0.25">
      <c r="I56" s="40"/>
      <c r="J56" s="41"/>
      <c r="K56" s="41"/>
      <c r="L56" s="41"/>
      <c r="M56" s="41"/>
      <c r="N56" s="41"/>
      <c r="O56" s="41"/>
      <c r="P56" s="41"/>
      <c r="Q56" s="41"/>
      <c r="R56" s="41"/>
      <c r="S56" s="41"/>
    </row>
    <row r="57" spans="9:19" x14ac:dyDescent="0.25">
      <c r="I57" s="40"/>
      <c r="J57" s="41"/>
      <c r="K57" s="41"/>
      <c r="L57" s="41"/>
      <c r="M57" s="41"/>
      <c r="N57" s="41"/>
      <c r="O57" s="41"/>
      <c r="P57" s="41"/>
      <c r="Q57" s="41"/>
      <c r="R57" s="41"/>
      <c r="S57" s="41"/>
    </row>
    <row r="58" spans="9:19" x14ac:dyDescent="0.25">
      <c r="I58" s="40"/>
      <c r="J58" s="41"/>
      <c r="K58" s="41"/>
      <c r="L58" s="41"/>
      <c r="M58" s="41"/>
      <c r="N58" s="41"/>
      <c r="O58" s="41"/>
      <c r="P58" s="41"/>
      <c r="Q58" s="41"/>
      <c r="R58" s="41"/>
      <c r="S58" s="41"/>
    </row>
    <row r="59" spans="9:19" x14ac:dyDescent="0.25">
      <c r="I59" s="40"/>
      <c r="J59" s="41"/>
      <c r="K59" s="41"/>
      <c r="L59" s="41"/>
      <c r="M59" s="41"/>
      <c r="N59" s="41"/>
      <c r="O59" s="41"/>
      <c r="P59" s="41"/>
      <c r="Q59" s="41"/>
      <c r="R59" s="41"/>
      <c r="S59" s="41"/>
    </row>
    <row r="60" spans="9:19" x14ac:dyDescent="0.25">
      <c r="I60" s="40"/>
      <c r="J60" s="41"/>
      <c r="K60" s="41"/>
      <c r="L60" s="41"/>
      <c r="M60" s="41"/>
      <c r="N60" s="41"/>
      <c r="O60" s="41"/>
      <c r="P60" s="41"/>
      <c r="Q60" s="41"/>
      <c r="R60" s="41"/>
      <c r="S60" s="41"/>
    </row>
    <row r="61" spans="9:19" x14ac:dyDescent="0.25">
      <c r="I61" s="40"/>
      <c r="J61" s="41"/>
      <c r="K61" s="41"/>
      <c r="L61" s="41"/>
      <c r="M61" s="41"/>
      <c r="N61" s="41"/>
      <c r="O61" s="41"/>
      <c r="P61" s="41"/>
      <c r="Q61" s="41"/>
      <c r="R61" s="41"/>
      <c r="S61" s="41"/>
    </row>
    <row r="62" spans="9:19" x14ac:dyDescent="0.25">
      <c r="I62" s="40"/>
      <c r="J62" s="42"/>
      <c r="K62" s="41"/>
      <c r="L62" s="41"/>
      <c r="M62" s="41"/>
      <c r="N62" s="41"/>
      <c r="O62" s="41"/>
      <c r="P62" s="41"/>
      <c r="Q62" s="41"/>
      <c r="R62" s="41"/>
      <c r="S62" s="41"/>
    </row>
    <row r="63" spans="9:19" x14ac:dyDescent="0.25">
      <c r="I63" s="40"/>
      <c r="J63" s="41"/>
      <c r="K63" s="41"/>
      <c r="L63" s="41"/>
      <c r="M63" s="41"/>
      <c r="N63" s="41"/>
      <c r="O63" s="41"/>
      <c r="P63" s="41"/>
      <c r="Q63" s="41"/>
      <c r="R63" s="41"/>
      <c r="S63" s="41"/>
    </row>
    <row r="64" spans="9:19" x14ac:dyDescent="0.25">
      <c r="I64" s="40"/>
      <c r="J64" s="41"/>
      <c r="K64" s="41"/>
      <c r="L64" s="41"/>
      <c r="M64" s="41"/>
      <c r="N64" s="41"/>
      <c r="O64" s="41"/>
      <c r="P64" s="41"/>
      <c r="Q64" s="41"/>
      <c r="R64" s="41"/>
      <c r="S64" s="41"/>
    </row>
    <row r="65" spans="9:19" x14ac:dyDescent="0.25">
      <c r="I65" s="40"/>
      <c r="J65" s="41"/>
      <c r="K65" s="41"/>
      <c r="L65" s="41"/>
      <c r="M65" s="41"/>
      <c r="N65" s="41"/>
      <c r="O65" s="41"/>
      <c r="P65" s="41"/>
      <c r="Q65" s="41"/>
      <c r="R65" s="41"/>
      <c r="S65" s="41"/>
    </row>
    <row r="66" spans="9:19" x14ac:dyDescent="0.25">
      <c r="I66" s="40"/>
      <c r="J66" s="41"/>
      <c r="K66" s="41"/>
      <c r="L66" s="41"/>
      <c r="M66" s="41"/>
      <c r="N66" s="41"/>
      <c r="O66" s="41"/>
      <c r="P66" s="41"/>
      <c r="Q66" s="41"/>
      <c r="R66" s="41"/>
      <c r="S66" s="41"/>
    </row>
    <row r="67" spans="9:19" x14ac:dyDescent="0.25">
      <c r="I67" s="40"/>
      <c r="J67" s="41"/>
      <c r="K67" s="41"/>
      <c r="L67" s="41"/>
      <c r="M67" s="41"/>
      <c r="N67" s="41"/>
      <c r="O67" s="41"/>
      <c r="P67" s="41"/>
      <c r="Q67" s="41"/>
      <c r="R67" s="41"/>
      <c r="S67" s="41"/>
    </row>
    <row r="68" spans="9:19" x14ac:dyDescent="0.25">
      <c r="I68" s="40"/>
      <c r="J68" s="41"/>
      <c r="K68" s="41"/>
      <c r="L68" s="41"/>
      <c r="M68" s="41"/>
      <c r="N68" s="41"/>
      <c r="O68" s="41"/>
      <c r="P68" s="41"/>
      <c r="Q68" s="41"/>
      <c r="R68" s="41"/>
      <c r="S68" s="41"/>
    </row>
    <row r="69" spans="9:19" x14ac:dyDescent="0.25">
      <c r="I69" s="40"/>
      <c r="J69" s="41"/>
      <c r="K69" s="41"/>
      <c r="L69" s="41"/>
      <c r="M69" s="41"/>
      <c r="N69" s="41"/>
      <c r="O69" s="41"/>
      <c r="P69" s="41"/>
      <c r="Q69" s="41"/>
      <c r="R69" s="41"/>
      <c r="S69" s="41"/>
    </row>
    <row r="70" spans="9:19" x14ac:dyDescent="0.25">
      <c r="I70" s="40"/>
      <c r="J70" s="41"/>
      <c r="K70" s="41"/>
      <c r="L70" s="41"/>
      <c r="M70" s="41"/>
      <c r="N70" s="41"/>
      <c r="O70" s="41"/>
      <c r="P70" s="41"/>
      <c r="Q70" s="41"/>
      <c r="R70" s="41"/>
      <c r="S70" s="41"/>
    </row>
    <row r="71" spans="9:19" x14ac:dyDescent="0.25">
      <c r="I71" s="40"/>
      <c r="J71" s="41"/>
      <c r="K71" s="41"/>
      <c r="L71" s="41"/>
      <c r="M71" s="41"/>
      <c r="N71" s="41"/>
      <c r="O71" s="41"/>
      <c r="P71" s="41"/>
      <c r="Q71" s="41"/>
      <c r="R71" s="41"/>
      <c r="S71" s="41"/>
    </row>
    <row r="72" spans="9:19" x14ac:dyDescent="0.25">
      <c r="I72" s="40"/>
      <c r="J72" s="41"/>
      <c r="K72" s="41"/>
      <c r="L72" s="41"/>
      <c r="M72" s="41"/>
      <c r="N72" s="41"/>
      <c r="O72" s="41"/>
      <c r="P72" s="41"/>
      <c r="Q72" s="41"/>
      <c r="R72" s="41"/>
      <c r="S72" s="41"/>
    </row>
    <row r="73" spans="9:19" x14ac:dyDescent="0.25">
      <c r="I73" s="40"/>
      <c r="J73" s="41"/>
      <c r="K73" s="41"/>
      <c r="L73" s="41"/>
      <c r="M73" s="41"/>
      <c r="N73" s="41"/>
      <c r="O73" s="41"/>
      <c r="P73" s="41"/>
      <c r="Q73" s="41"/>
      <c r="R73" s="41"/>
      <c r="S73" s="41"/>
    </row>
    <row r="74" spans="9:19" x14ac:dyDescent="0.25">
      <c r="I74" s="40"/>
      <c r="J74" s="41"/>
      <c r="K74" s="41"/>
      <c r="L74" s="41"/>
      <c r="M74" s="41"/>
      <c r="N74" s="41"/>
      <c r="O74" s="41"/>
      <c r="P74" s="41"/>
      <c r="Q74" s="41"/>
      <c r="R74" s="41"/>
      <c r="S74" s="41"/>
    </row>
    <row r="75" spans="9:19" x14ac:dyDescent="0.25">
      <c r="I75" s="7"/>
      <c r="J75" s="6"/>
      <c r="K75" s="6"/>
      <c r="L75" s="6"/>
      <c r="M75" s="6"/>
    </row>
    <row r="76" spans="9:19" x14ac:dyDescent="0.25">
      <c r="I76" s="7"/>
      <c r="J76" s="6"/>
      <c r="K76" s="6"/>
      <c r="L76" s="6"/>
      <c r="M76" s="6"/>
    </row>
    <row r="77" spans="9:19" x14ac:dyDescent="0.25">
      <c r="I77" s="7"/>
      <c r="J77" s="6"/>
      <c r="K77" s="6"/>
      <c r="L77" s="6"/>
      <c r="M77" s="6"/>
    </row>
    <row r="78" spans="9:19" x14ac:dyDescent="0.25">
      <c r="I78" s="7"/>
      <c r="J78" s="6"/>
      <c r="K78" s="6"/>
      <c r="L78" s="6"/>
      <c r="M78" s="6"/>
    </row>
    <row r="79" spans="9:19" x14ac:dyDescent="0.25">
      <c r="I79" s="7"/>
      <c r="J79" s="6"/>
      <c r="K79" s="6"/>
      <c r="L79" s="6"/>
      <c r="M79" s="6"/>
    </row>
    <row r="80" spans="9:19" x14ac:dyDescent="0.25">
      <c r="I80" s="7"/>
      <c r="J80" s="6"/>
      <c r="K80" s="6"/>
      <c r="L80" s="6"/>
      <c r="M80" s="6"/>
    </row>
    <row r="81" spans="9:13" x14ac:dyDescent="0.25">
      <c r="I81" s="7"/>
      <c r="J81" s="8"/>
      <c r="K81" s="6"/>
      <c r="L81" s="6"/>
      <c r="M81" s="6"/>
    </row>
    <row r="82" spans="9:13" x14ac:dyDescent="0.25">
      <c r="I82" s="7"/>
      <c r="J82" s="6"/>
      <c r="K82" s="6"/>
      <c r="L82" s="6"/>
      <c r="M82" s="6"/>
    </row>
    <row r="83" spans="9:13" x14ac:dyDescent="0.25">
      <c r="I83" s="7"/>
      <c r="J83" s="6"/>
      <c r="K83" s="6"/>
      <c r="L83" s="6"/>
      <c r="M83" s="6"/>
    </row>
    <row r="84" spans="9:13" x14ac:dyDescent="0.25">
      <c r="I84" s="7"/>
      <c r="J84" s="6"/>
      <c r="K84" s="6"/>
      <c r="L84" s="6"/>
      <c r="M84" s="6"/>
    </row>
    <row r="85" spans="9:13" x14ac:dyDescent="0.25">
      <c r="I85" s="7"/>
      <c r="J85" s="6"/>
      <c r="K85" s="6"/>
      <c r="L85" s="6"/>
      <c r="M85" s="6"/>
    </row>
    <row r="86" spans="9:13" x14ac:dyDescent="0.25">
      <c r="I86" s="7"/>
      <c r="J86" s="6"/>
      <c r="K86" s="6"/>
      <c r="L86" s="6"/>
      <c r="M86" s="6"/>
    </row>
    <row r="87" spans="9:13" x14ac:dyDescent="0.25">
      <c r="I87" s="7"/>
      <c r="J87" s="6"/>
      <c r="K87" s="6"/>
      <c r="L87" s="6"/>
      <c r="M87" s="6"/>
    </row>
  </sheetData>
  <mergeCells count="3">
    <mergeCell ref="E2:F2"/>
    <mergeCell ref="F12:H14"/>
    <mergeCell ref="I2:K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7F134-01F4-49C5-A398-BFA544E7CE29}">
  <sheetPr>
    <pageSetUpPr fitToPage="1"/>
  </sheetPr>
  <dimension ref="A2:V45"/>
  <sheetViews>
    <sheetView showGridLines="0" topLeftCell="A2" workbookViewId="0">
      <selection activeCell="G22" sqref="G22:G41"/>
    </sheetView>
  </sheetViews>
  <sheetFormatPr defaultRowHeight="15" x14ac:dyDescent="0.25"/>
  <cols>
    <col min="1" max="1" width="8.85546875" style="10"/>
    <col min="2" max="2" width="13.28515625" customWidth="1"/>
    <col min="3" max="3" width="17.5703125" customWidth="1"/>
    <col min="4" max="5" width="16" customWidth="1"/>
    <col min="6" max="6" width="14.42578125" customWidth="1"/>
    <col min="7" max="8" width="14.5703125" customWidth="1"/>
    <col min="16" max="16" width="11.42578125" customWidth="1"/>
    <col min="17" max="17" width="13.5703125" customWidth="1"/>
    <col min="18" max="18" width="18.7109375" customWidth="1"/>
    <col min="19" max="19" width="18.85546875" customWidth="1"/>
  </cols>
  <sheetData>
    <row r="2" spans="1:21" ht="35.25" customHeight="1" x14ac:dyDescent="0.25">
      <c r="A2" s="9" t="s">
        <v>3</v>
      </c>
      <c r="B2" s="73" t="s">
        <v>4</v>
      </c>
      <c r="C2" s="73"/>
      <c r="D2" s="73"/>
      <c r="E2" s="73"/>
      <c r="F2" s="73"/>
      <c r="G2" s="73"/>
      <c r="H2" s="73"/>
      <c r="I2" s="73"/>
      <c r="J2" s="73"/>
      <c r="K2" s="73"/>
      <c r="L2" s="73"/>
    </row>
    <row r="3" spans="1:21" ht="27.6" customHeight="1" x14ac:dyDescent="0.25">
      <c r="A3" s="16">
        <v>1</v>
      </c>
      <c r="B3" s="69" t="s">
        <v>15</v>
      </c>
      <c r="C3" s="69"/>
      <c r="D3" s="69"/>
      <c r="E3" s="69"/>
      <c r="F3" s="69"/>
      <c r="G3" s="69"/>
      <c r="H3" s="69"/>
      <c r="I3" s="69"/>
      <c r="J3" s="69"/>
      <c r="K3" s="69"/>
      <c r="L3" s="69"/>
    </row>
    <row r="4" spans="1:21" ht="17.45" customHeight="1" x14ac:dyDescent="0.25">
      <c r="A4" s="16">
        <v>2</v>
      </c>
      <c r="B4" s="58" t="s">
        <v>16</v>
      </c>
      <c r="C4" s="59"/>
      <c r="D4" s="59"/>
      <c r="E4" s="59"/>
      <c r="F4" s="59"/>
      <c r="G4" s="59"/>
      <c r="H4" s="59"/>
      <c r="I4" s="59"/>
      <c r="J4" s="59"/>
      <c r="K4" s="59"/>
      <c r="L4" s="60"/>
    </row>
    <row r="5" spans="1:21" x14ac:dyDescent="0.25">
      <c r="A5" s="16">
        <v>3</v>
      </c>
      <c r="B5" s="69" t="s">
        <v>17</v>
      </c>
      <c r="C5" s="69"/>
      <c r="D5" s="69"/>
      <c r="E5" s="69"/>
      <c r="F5" s="69"/>
      <c r="G5" s="69"/>
      <c r="H5" s="69"/>
      <c r="I5" s="69"/>
      <c r="J5" s="69"/>
      <c r="K5" s="69"/>
      <c r="L5" s="69"/>
    </row>
    <row r="6" spans="1:21" x14ac:dyDescent="0.25">
      <c r="A6" s="16">
        <v>4</v>
      </c>
      <c r="B6" s="70" t="s">
        <v>18</v>
      </c>
      <c r="C6" s="71"/>
      <c r="D6" s="71"/>
      <c r="E6" s="71"/>
      <c r="F6" s="71"/>
      <c r="G6" s="71"/>
      <c r="H6" s="71"/>
      <c r="I6" s="71"/>
      <c r="J6" s="71"/>
      <c r="K6" s="71"/>
      <c r="L6" s="72"/>
    </row>
    <row r="7" spans="1:21" ht="45" customHeight="1" x14ac:dyDescent="0.25">
      <c r="A7" s="16">
        <v>5</v>
      </c>
      <c r="B7" s="70" t="s">
        <v>19</v>
      </c>
      <c r="C7" s="71"/>
      <c r="D7" s="71"/>
      <c r="E7" s="71"/>
      <c r="F7" s="71"/>
      <c r="G7" s="71"/>
      <c r="H7" s="71"/>
      <c r="I7" s="71"/>
      <c r="J7" s="71"/>
      <c r="K7" s="71"/>
      <c r="L7" s="72"/>
    </row>
    <row r="8" spans="1:21" ht="18" customHeight="1" x14ac:dyDescent="0.25">
      <c r="A8" s="16">
        <v>6</v>
      </c>
      <c r="B8" s="58" t="s">
        <v>20</v>
      </c>
      <c r="C8" s="59"/>
      <c r="D8" s="59"/>
      <c r="E8" s="59"/>
      <c r="F8" s="59"/>
      <c r="G8" s="59"/>
      <c r="H8" s="59"/>
      <c r="I8" s="59"/>
      <c r="J8" s="59"/>
      <c r="K8" s="59"/>
      <c r="L8" s="60"/>
    </row>
    <row r="9" spans="1:21" x14ac:dyDescent="0.25">
      <c r="A9" s="16">
        <v>7</v>
      </c>
      <c r="B9" s="58" t="s">
        <v>21</v>
      </c>
      <c r="C9" s="59"/>
      <c r="D9" s="59"/>
      <c r="E9" s="59"/>
      <c r="F9" s="59"/>
      <c r="G9" s="59"/>
      <c r="H9" s="59"/>
      <c r="I9" s="59"/>
      <c r="J9" s="59"/>
      <c r="K9" s="59"/>
      <c r="L9" s="60"/>
    </row>
    <row r="10" spans="1:21" x14ac:dyDescent="0.25">
      <c r="A10" s="16">
        <v>8</v>
      </c>
      <c r="B10" s="58" t="s">
        <v>22</v>
      </c>
      <c r="C10" s="59"/>
      <c r="D10" s="59"/>
      <c r="E10" s="59"/>
      <c r="F10" s="59"/>
      <c r="G10" s="59"/>
      <c r="H10" s="59"/>
      <c r="I10" s="59"/>
      <c r="J10" s="59"/>
      <c r="K10" s="59"/>
      <c r="L10" s="60"/>
    </row>
    <row r="11" spans="1:21" ht="28.9" customHeight="1" x14ac:dyDescent="0.25">
      <c r="A11" s="16">
        <v>9</v>
      </c>
      <c r="B11" s="69" t="s">
        <v>23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N11" s="56" t="s">
        <v>1</v>
      </c>
      <c r="O11" s="57"/>
      <c r="R11" s="18" t="s">
        <v>2</v>
      </c>
      <c r="U11" s="19" t="s">
        <v>24</v>
      </c>
    </row>
    <row r="12" spans="1:21" ht="15.6" customHeight="1" x14ac:dyDescent="0.25">
      <c r="A12" s="16">
        <v>10</v>
      </c>
      <c r="B12" s="69" t="s">
        <v>25</v>
      </c>
      <c r="C12" s="69"/>
      <c r="D12" s="69"/>
      <c r="E12" s="69"/>
      <c r="F12" s="69"/>
      <c r="G12" s="69"/>
      <c r="H12" s="69"/>
      <c r="I12" s="69"/>
      <c r="J12" s="69"/>
      <c r="K12" s="69"/>
      <c r="L12" s="69"/>
    </row>
    <row r="13" spans="1:21" ht="32.25" customHeight="1" x14ac:dyDescent="0.25">
      <c r="A13" s="16">
        <v>11</v>
      </c>
      <c r="B13" s="58" t="s">
        <v>26</v>
      </c>
      <c r="C13" s="59"/>
      <c r="D13" s="59"/>
      <c r="E13" s="59"/>
      <c r="F13" s="59"/>
      <c r="G13" s="59"/>
      <c r="H13" s="59"/>
      <c r="I13" s="59"/>
      <c r="J13" s="59"/>
      <c r="K13" s="59"/>
      <c r="L13" s="60"/>
    </row>
    <row r="14" spans="1:21" ht="17.25" customHeight="1" x14ac:dyDescent="0.25">
      <c r="A14" s="16">
        <v>12</v>
      </c>
      <c r="B14" s="58" t="s">
        <v>27</v>
      </c>
      <c r="C14" s="59"/>
      <c r="D14" s="59"/>
      <c r="E14" s="59"/>
      <c r="F14" s="59"/>
      <c r="G14" s="59"/>
      <c r="H14" s="59"/>
      <c r="I14" s="59"/>
      <c r="J14" s="59"/>
      <c r="K14" s="59"/>
      <c r="L14" s="60"/>
    </row>
    <row r="15" spans="1:21" ht="32.25" customHeight="1" x14ac:dyDescent="0.25">
      <c r="A15" s="61">
        <v>13</v>
      </c>
      <c r="B15" s="63" t="s">
        <v>28</v>
      </c>
      <c r="C15" s="64"/>
      <c r="D15" s="64"/>
      <c r="E15" s="64"/>
      <c r="F15" s="64"/>
      <c r="G15" s="64"/>
      <c r="H15" s="64"/>
      <c r="I15" s="64"/>
      <c r="J15" s="64"/>
      <c r="K15" s="64"/>
      <c r="L15" s="65"/>
    </row>
    <row r="16" spans="1:21" ht="15.75" customHeight="1" x14ac:dyDescent="0.25">
      <c r="A16" s="62"/>
      <c r="B16" s="66"/>
      <c r="C16" s="67"/>
      <c r="D16" s="67"/>
      <c r="E16" s="67"/>
      <c r="F16" s="67"/>
      <c r="G16" s="67"/>
      <c r="H16" s="67"/>
      <c r="I16" s="67"/>
      <c r="J16" s="67"/>
      <c r="K16" s="67"/>
      <c r="L16" s="68"/>
    </row>
    <row r="17" spans="1:22" x14ac:dyDescent="0.25">
      <c r="A17" s="16">
        <v>14</v>
      </c>
      <c r="B17" s="58" t="s">
        <v>29</v>
      </c>
      <c r="C17" s="59"/>
      <c r="D17" s="59"/>
      <c r="E17" s="59"/>
      <c r="F17" s="59"/>
      <c r="G17" s="59"/>
      <c r="H17" s="59"/>
      <c r="I17" s="59"/>
      <c r="J17" s="59"/>
      <c r="K17" s="59"/>
      <c r="L17" s="60"/>
    </row>
    <row r="18" spans="1:22" x14ac:dyDescent="0.25">
      <c r="A18" s="16">
        <v>15</v>
      </c>
      <c r="B18" s="69" t="s">
        <v>30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</row>
    <row r="19" spans="1:22" ht="51" customHeight="1" x14ac:dyDescent="0.25">
      <c r="B19" s="11"/>
      <c r="C19" s="55" t="s">
        <v>31</v>
      </c>
      <c r="D19" s="55"/>
      <c r="E19" s="55"/>
      <c r="F19" s="55"/>
      <c r="G19" s="55"/>
      <c r="H19" s="39"/>
      <c r="I19" s="12"/>
      <c r="J19" s="12"/>
      <c r="K19" s="12"/>
      <c r="L19" s="12"/>
    </row>
    <row r="20" spans="1:22" ht="39.950000000000003" customHeight="1" x14ac:dyDescent="0.25">
      <c r="B20" s="10"/>
    </row>
    <row r="21" spans="1:22" ht="45.75" thickBot="1" x14ac:dyDescent="0.3">
      <c r="B21" s="23" t="s">
        <v>32</v>
      </c>
      <c r="C21" s="23" t="s">
        <v>33</v>
      </c>
      <c r="D21" s="23" t="s">
        <v>34</v>
      </c>
      <c r="E21" s="23" t="s">
        <v>74</v>
      </c>
      <c r="F21" s="24" t="s">
        <v>35</v>
      </c>
      <c r="G21" s="24" t="s">
        <v>36</v>
      </c>
      <c r="H21" s="24" t="s">
        <v>75</v>
      </c>
      <c r="I21" s="24" t="s">
        <v>37</v>
      </c>
      <c r="J21" s="24" t="s">
        <v>38</v>
      </c>
      <c r="N21" s="56" t="s">
        <v>39</v>
      </c>
      <c r="O21" s="57"/>
      <c r="R21" s="18" t="s">
        <v>40</v>
      </c>
      <c r="U21" s="56" t="s">
        <v>41</v>
      </c>
      <c r="V21" s="56"/>
    </row>
    <row r="22" spans="1:22" x14ac:dyDescent="0.25">
      <c r="B22" s="13" t="s">
        <v>42</v>
      </c>
      <c r="C22" s="43"/>
      <c r="D22" s="43"/>
      <c r="E22" s="17">
        <f>D22-C22</f>
        <v>0</v>
      </c>
      <c r="F22" s="43"/>
      <c r="G22" s="43"/>
      <c r="H22" s="17">
        <f>G22-C22</f>
        <v>0</v>
      </c>
      <c r="I22" s="25" t="e">
        <f>(H22/E22)*100</f>
        <v>#DIV/0!</v>
      </c>
      <c r="J22" s="50" t="e">
        <f>AVERAGE(I22:I23)</f>
        <v>#DIV/0!</v>
      </c>
    </row>
    <row r="23" spans="1:22" x14ac:dyDescent="0.25">
      <c r="B23" s="5" t="s">
        <v>43</v>
      </c>
      <c r="C23" s="43"/>
      <c r="D23" s="43"/>
      <c r="E23" s="17">
        <f t="shared" ref="E23:E41" si="0">D23-C23</f>
        <v>0</v>
      </c>
      <c r="F23" s="43"/>
      <c r="G23" s="43"/>
      <c r="H23" s="17">
        <f t="shared" ref="H23:H41" si="1">G23-C23</f>
        <v>0</v>
      </c>
      <c r="I23" s="25" t="e">
        <f t="shared" ref="I23:I40" si="2">(H23/E23)*100</f>
        <v>#DIV/0!</v>
      </c>
      <c r="J23" s="51"/>
    </row>
    <row r="24" spans="1:22" ht="15.75" x14ac:dyDescent="0.25">
      <c r="B24" s="5" t="s">
        <v>44</v>
      </c>
      <c r="C24" s="43"/>
      <c r="D24" s="43"/>
      <c r="E24" s="17">
        <f t="shared" si="0"/>
        <v>0</v>
      </c>
      <c r="F24" s="43"/>
      <c r="G24" s="43"/>
      <c r="H24" s="17">
        <f t="shared" si="1"/>
        <v>0</v>
      </c>
      <c r="I24" s="25" t="e">
        <f t="shared" si="2"/>
        <v>#DIV/0!</v>
      </c>
      <c r="J24" s="52" t="e">
        <f>AVERAGE(I24:I25)</f>
        <v>#DIV/0!</v>
      </c>
      <c r="K24" s="14"/>
    </row>
    <row r="25" spans="1:22" x14ac:dyDescent="0.25">
      <c r="B25" s="5" t="s">
        <v>45</v>
      </c>
      <c r="C25" s="43"/>
      <c r="D25" s="43"/>
      <c r="E25" s="17">
        <f t="shared" si="0"/>
        <v>0</v>
      </c>
      <c r="F25" s="43"/>
      <c r="G25" s="43"/>
      <c r="H25" s="17">
        <f t="shared" si="1"/>
        <v>0</v>
      </c>
      <c r="I25" s="25" t="e">
        <f t="shared" si="2"/>
        <v>#DIV/0!</v>
      </c>
      <c r="J25" s="51"/>
    </row>
    <row r="26" spans="1:22" x14ac:dyDescent="0.25">
      <c r="B26" s="5" t="s">
        <v>46</v>
      </c>
      <c r="C26" s="43"/>
      <c r="D26" s="43"/>
      <c r="E26" s="17">
        <f t="shared" si="0"/>
        <v>0</v>
      </c>
      <c r="F26" s="43"/>
      <c r="G26" s="43"/>
      <c r="H26" s="17">
        <f t="shared" si="1"/>
        <v>0</v>
      </c>
      <c r="I26" s="25" t="e">
        <f t="shared" si="2"/>
        <v>#DIV/0!</v>
      </c>
      <c r="J26" s="52" t="e">
        <f>AVERAGE(I26:I27)</f>
        <v>#DIV/0!</v>
      </c>
    </row>
    <row r="27" spans="1:22" x14ac:dyDescent="0.25">
      <c r="B27" s="5" t="s">
        <v>47</v>
      </c>
      <c r="C27" s="43"/>
      <c r="D27" s="43"/>
      <c r="E27" s="17">
        <f t="shared" si="0"/>
        <v>0</v>
      </c>
      <c r="F27" s="43"/>
      <c r="G27" s="43"/>
      <c r="H27" s="17">
        <f t="shared" si="1"/>
        <v>0</v>
      </c>
      <c r="I27" s="25" t="e">
        <f t="shared" si="2"/>
        <v>#DIV/0!</v>
      </c>
      <c r="J27" s="51"/>
    </row>
    <row r="28" spans="1:22" x14ac:dyDescent="0.25">
      <c r="B28" s="5" t="s">
        <v>48</v>
      </c>
      <c r="C28" s="43"/>
      <c r="D28" s="43"/>
      <c r="E28" s="17">
        <f t="shared" si="0"/>
        <v>0</v>
      </c>
      <c r="F28" s="43"/>
      <c r="G28" s="43"/>
      <c r="H28" s="17">
        <f t="shared" si="1"/>
        <v>0</v>
      </c>
      <c r="I28" s="25" t="e">
        <f t="shared" si="2"/>
        <v>#DIV/0!</v>
      </c>
      <c r="J28" s="52" t="e">
        <f>AVERAGE(I28:I29)</f>
        <v>#DIV/0!</v>
      </c>
    </row>
    <row r="29" spans="1:22" x14ac:dyDescent="0.25">
      <c r="B29" s="5" t="s">
        <v>49</v>
      </c>
      <c r="C29" s="43"/>
      <c r="D29" s="43"/>
      <c r="E29" s="17">
        <f t="shared" si="0"/>
        <v>0</v>
      </c>
      <c r="F29" s="43"/>
      <c r="G29" s="43"/>
      <c r="H29" s="17">
        <f t="shared" si="1"/>
        <v>0</v>
      </c>
      <c r="I29" s="25" t="e">
        <f t="shared" si="2"/>
        <v>#DIV/0!</v>
      </c>
      <c r="J29" s="51"/>
    </row>
    <row r="30" spans="1:22" x14ac:dyDescent="0.25">
      <c r="B30" s="5" t="s">
        <v>50</v>
      </c>
      <c r="C30" s="43"/>
      <c r="D30" s="43"/>
      <c r="E30" s="17">
        <f t="shared" si="0"/>
        <v>0</v>
      </c>
      <c r="F30" s="43"/>
      <c r="G30" s="43"/>
      <c r="H30" s="17">
        <f t="shared" si="1"/>
        <v>0</v>
      </c>
      <c r="I30" s="25" t="e">
        <f t="shared" si="2"/>
        <v>#DIV/0!</v>
      </c>
      <c r="J30" s="52" t="e">
        <f>AVERAGE(I30:I31)</f>
        <v>#DIV/0!</v>
      </c>
    </row>
    <row r="31" spans="1:22" x14ac:dyDescent="0.25">
      <c r="B31" s="5" t="s">
        <v>51</v>
      </c>
      <c r="C31" s="43"/>
      <c r="D31" s="43"/>
      <c r="E31" s="17">
        <f t="shared" si="0"/>
        <v>0</v>
      </c>
      <c r="F31" s="43"/>
      <c r="G31" s="43"/>
      <c r="H31" s="17">
        <f t="shared" si="1"/>
        <v>0</v>
      </c>
      <c r="I31" s="25" t="e">
        <f t="shared" si="2"/>
        <v>#DIV/0!</v>
      </c>
      <c r="J31" s="51"/>
    </row>
    <row r="32" spans="1:22" x14ac:dyDescent="0.25">
      <c r="B32" s="5" t="s">
        <v>52</v>
      </c>
      <c r="C32" s="43"/>
      <c r="D32" s="43"/>
      <c r="E32" s="17">
        <f t="shared" si="0"/>
        <v>0</v>
      </c>
      <c r="F32" s="43"/>
      <c r="G32" s="43"/>
      <c r="H32" s="17">
        <f t="shared" si="1"/>
        <v>0</v>
      </c>
      <c r="I32" s="25" t="e">
        <f t="shared" si="2"/>
        <v>#DIV/0!</v>
      </c>
      <c r="J32" s="52" t="e">
        <f>AVERAGE(I32:I33)</f>
        <v>#DIV/0!</v>
      </c>
    </row>
    <row r="33" spans="2:19" x14ac:dyDescent="0.25">
      <c r="B33" s="5" t="s">
        <v>53</v>
      </c>
      <c r="C33" s="43"/>
      <c r="D33" s="43"/>
      <c r="E33" s="17">
        <f t="shared" si="0"/>
        <v>0</v>
      </c>
      <c r="F33" s="43"/>
      <c r="G33" s="43"/>
      <c r="H33" s="17">
        <f t="shared" si="1"/>
        <v>0</v>
      </c>
      <c r="I33" s="25" t="e">
        <f t="shared" si="2"/>
        <v>#DIV/0!</v>
      </c>
      <c r="J33" s="51"/>
    </row>
    <row r="34" spans="2:19" x14ac:dyDescent="0.25">
      <c r="B34" s="5" t="s">
        <v>54</v>
      </c>
      <c r="C34" s="43"/>
      <c r="D34" s="43"/>
      <c r="E34" s="17">
        <f t="shared" si="0"/>
        <v>0</v>
      </c>
      <c r="F34" s="43"/>
      <c r="G34" s="43"/>
      <c r="H34" s="17">
        <f t="shared" si="1"/>
        <v>0</v>
      </c>
      <c r="I34" s="25" t="e">
        <f t="shared" si="2"/>
        <v>#DIV/0!</v>
      </c>
      <c r="J34" s="52" t="e">
        <f>AVERAGE(I34:I35)</f>
        <v>#DIV/0!</v>
      </c>
    </row>
    <row r="35" spans="2:19" x14ac:dyDescent="0.25">
      <c r="B35" s="5" t="s">
        <v>55</v>
      </c>
      <c r="C35" s="43"/>
      <c r="D35" s="43"/>
      <c r="E35" s="17">
        <f t="shared" si="0"/>
        <v>0</v>
      </c>
      <c r="F35" s="43"/>
      <c r="G35" s="43"/>
      <c r="H35" s="17">
        <f t="shared" si="1"/>
        <v>0</v>
      </c>
      <c r="I35" s="25" t="e">
        <f t="shared" si="2"/>
        <v>#DIV/0!</v>
      </c>
      <c r="J35" s="51"/>
    </row>
    <row r="36" spans="2:19" x14ac:dyDescent="0.25">
      <c r="B36" s="5" t="s">
        <v>56</v>
      </c>
      <c r="C36" s="43"/>
      <c r="D36" s="43"/>
      <c r="E36" s="17">
        <f t="shared" si="0"/>
        <v>0</v>
      </c>
      <c r="F36" s="43"/>
      <c r="G36" s="43"/>
      <c r="H36" s="17">
        <f t="shared" si="1"/>
        <v>0</v>
      </c>
      <c r="I36" s="25" t="e">
        <f t="shared" si="2"/>
        <v>#DIV/0!</v>
      </c>
      <c r="J36" s="52" t="e">
        <f>AVERAGE(I36:I37)</f>
        <v>#DIV/0!</v>
      </c>
    </row>
    <row r="37" spans="2:19" x14ac:dyDescent="0.25">
      <c r="B37" s="5" t="s">
        <v>57</v>
      </c>
      <c r="C37" s="43"/>
      <c r="D37" s="43"/>
      <c r="E37" s="17">
        <f t="shared" si="0"/>
        <v>0</v>
      </c>
      <c r="F37" s="43"/>
      <c r="G37" s="43"/>
      <c r="H37" s="17">
        <f t="shared" si="1"/>
        <v>0</v>
      </c>
      <c r="I37" s="25" t="e">
        <f t="shared" si="2"/>
        <v>#DIV/0!</v>
      </c>
      <c r="J37" s="51"/>
    </row>
    <row r="38" spans="2:19" x14ac:dyDescent="0.25">
      <c r="B38" s="5" t="s">
        <v>58</v>
      </c>
      <c r="C38" s="43"/>
      <c r="D38" s="43"/>
      <c r="E38" s="17">
        <f t="shared" si="0"/>
        <v>0</v>
      </c>
      <c r="F38" s="43"/>
      <c r="G38" s="43"/>
      <c r="H38" s="17">
        <f t="shared" si="1"/>
        <v>0</v>
      </c>
      <c r="I38" s="25" t="e">
        <f t="shared" si="2"/>
        <v>#DIV/0!</v>
      </c>
      <c r="J38" s="53" t="e">
        <f>AVERAGE(I38:I39)</f>
        <v>#DIV/0!</v>
      </c>
    </row>
    <row r="39" spans="2:19" x14ac:dyDescent="0.25">
      <c r="B39" s="5" t="s">
        <v>59</v>
      </c>
      <c r="C39" s="43"/>
      <c r="D39" s="43"/>
      <c r="E39" s="17">
        <f t="shared" si="0"/>
        <v>0</v>
      </c>
      <c r="F39" s="43"/>
      <c r="G39" s="43"/>
      <c r="H39" s="17">
        <f t="shared" si="1"/>
        <v>0</v>
      </c>
      <c r="I39" s="25" t="e">
        <f t="shared" si="2"/>
        <v>#DIV/0!</v>
      </c>
      <c r="J39" s="54"/>
    </row>
    <row r="40" spans="2:19" x14ac:dyDescent="0.25">
      <c r="B40" s="5" t="s">
        <v>60</v>
      </c>
      <c r="C40" s="43"/>
      <c r="D40" s="43"/>
      <c r="E40" s="17">
        <f t="shared" si="0"/>
        <v>0</v>
      </c>
      <c r="F40" s="43"/>
      <c r="G40" s="43"/>
      <c r="H40" s="17">
        <f t="shared" si="1"/>
        <v>0</v>
      </c>
      <c r="I40" s="25" t="e">
        <f t="shared" si="2"/>
        <v>#DIV/0!</v>
      </c>
      <c r="J40" s="53" t="e">
        <f>AVERAGE(I40:I41)</f>
        <v>#DIV/0!</v>
      </c>
    </row>
    <row r="41" spans="2:19" x14ac:dyDescent="0.25">
      <c r="B41" s="5" t="s">
        <v>61</v>
      </c>
      <c r="C41" s="43"/>
      <c r="D41" s="43"/>
      <c r="E41" s="17">
        <f t="shared" si="0"/>
        <v>0</v>
      </c>
      <c r="F41" s="43"/>
      <c r="G41" s="43"/>
      <c r="H41" s="17">
        <f t="shared" si="1"/>
        <v>0</v>
      </c>
      <c r="I41" s="25" t="e">
        <f>(H41/E41)*100</f>
        <v>#DIV/0!</v>
      </c>
      <c r="J41" s="54"/>
      <c r="N41" s="49" t="s">
        <v>62</v>
      </c>
      <c r="O41" s="49"/>
      <c r="R41" s="49" t="s">
        <v>63</v>
      </c>
      <c r="S41" s="49"/>
    </row>
    <row r="42" spans="2:19" x14ac:dyDescent="0.25">
      <c r="B42" s="10"/>
      <c r="C42" s="6"/>
      <c r="D42" s="6"/>
      <c r="E42" s="6"/>
      <c r="F42" s="6"/>
      <c r="G42" s="6"/>
      <c r="H42" s="6"/>
      <c r="I42" s="27"/>
      <c r="J42" s="47"/>
    </row>
    <row r="43" spans="2:19" x14ac:dyDescent="0.25">
      <c r="B43" s="10"/>
      <c r="C43" s="6"/>
      <c r="D43" s="6"/>
      <c r="E43" s="6"/>
      <c r="F43" s="6"/>
      <c r="G43" s="6"/>
      <c r="H43" s="6"/>
      <c r="I43" s="27"/>
      <c r="J43" s="48"/>
    </row>
    <row r="44" spans="2:19" x14ac:dyDescent="0.25">
      <c r="B44" s="10"/>
      <c r="C44" s="6"/>
      <c r="D44" s="6"/>
      <c r="E44" s="6"/>
      <c r="F44" s="6"/>
      <c r="G44" s="6"/>
      <c r="H44" s="6"/>
      <c r="I44" s="27"/>
      <c r="J44" s="47"/>
    </row>
    <row r="45" spans="2:19" x14ac:dyDescent="0.25">
      <c r="B45" s="10"/>
      <c r="C45" s="6"/>
      <c r="D45" s="6"/>
      <c r="E45" s="6"/>
      <c r="F45" s="6"/>
      <c r="G45" s="6"/>
      <c r="H45" s="6"/>
      <c r="I45" s="27"/>
      <c r="J45" s="48"/>
    </row>
  </sheetData>
  <mergeCells count="35">
    <mergeCell ref="B7:L7"/>
    <mergeCell ref="B2:L2"/>
    <mergeCell ref="B3:L3"/>
    <mergeCell ref="B4:L4"/>
    <mergeCell ref="B5:L5"/>
    <mergeCell ref="B6:L6"/>
    <mergeCell ref="A15:A16"/>
    <mergeCell ref="B15:L16"/>
    <mergeCell ref="B17:L17"/>
    <mergeCell ref="B18:L18"/>
    <mergeCell ref="B8:L8"/>
    <mergeCell ref="B9:L9"/>
    <mergeCell ref="B10:L10"/>
    <mergeCell ref="B11:L11"/>
    <mergeCell ref="B12:L12"/>
    <mergeCell ref="C19:G19"/>
    <mergeCell ref="N11:O11"/>
    <mergeCell ref="N21:O21"/>
    <mergeCell ref="U21:V21"/>
    <mergeCell ref="B13:L13"/>
    <mergeCell ref="B14:L14"/>
    <mergeCell ref="J42:J43"/>
    <mergeCell ref="J44:J45"/>
    <mergeCell ref="N41:O41"/>
    <mergeCell ref="R41:S4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</mergeCells>
  <pageMargins left="0.7" right="0.7" top="0.75" bottom="0.75" header="0.3" footer="0.3"/>
  <pageSetup scale="4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E058C-2209-4879-8D2B-5B98DA708EC9}">
  <sheetPr>
    <pageSetUpPr fitToPage="1"/>
  </sheetPr>
  <dimension ref="A1:R25"/>
  <sheetViews>
    <sheetView showGridLines="0" workbookViewId="0">
      <selection activeCell="G42" sqref="G42"/>
    </sheetView>
  </sheetViews>
  <sheetFormatPr defaultRowHeight="15" x14ac:dyDescent="0.25"/>
  <cols>
    <col min="2" max="2" width="10.5703125" customWidth="1"/>
    <col min="3" max="4" width="10.28515625" customWidth="1"/>
    <col min="5" max="5" width="5.5703125" customWidth="1"/>
    <col min="6" max="6" width="13.7109375" bestFit="1" customWidth="1"/>
    <col min="7" max="7" width="10" customWidth="1"/>
    <col min="8" max="8" width="11" customWidth="1"/>
    <col min="9" max="9" width="13.28515625" customWidth="1"/>
    <col min="12" max="12" width="12.85546875" bestFit="1" customWidth="1"/>
    <col min="16" max="16" width="18.5703125" customWidth="1"/>
    <col min="17" max="17" width="10.42578125" customWidth="1"/>
  </cols>
  <sheetData>
    <row r="1" spans="1:18" ht="45" x14ac:dyDescent="0.25">
      <c r="A1" s="15" t="s">
        <v>32</v>
      </c>
      <c r="B1" s="22" t="s">
        <v>64</v>
      </c>
      <c r="C1" s="22" t="s">
        <v>65</v>
      </c>
      <c r="D1" s="31" t="s">
        <v>66</v>
      </c>
      <c r="F1" s="3"/>
      <c r="G1" s="28" t="s">
        <v>76</v>
      </c>
      <c r="H1" s="28" t="s">
        <v>67</v>
      </c>
      <c r="I1" s="28" t="s">
        <v>77</v>
      </c>
      <c r="J1" s="18"/>
      <c r="K1" s="18"/>
    </row>
    <row r="2" spans="1:18" x14ac:dyDescent="0.25">
      <c r="A2" s="21">
        <v>1</v>
      </c>
      <c r="B2" s="26">
        <f>Directions!E13</f>
        <v>25.95</v>
      </c>
      <c r="C2" s="26" t="e">
        <f>AVERAGE('Analytical Dry Matter'!I22:I23)</f>
        <v>#DIV/0!</v>
      </c>
      <c r="D2" s="26" t="e">
        <f>B2+$I$2</f>
        <v>#DIV/0!</v>
      </c>
      <c r="F2" s="5" t="s">
        <v>68</v>
      </c>
      <c r="G2" s="29">
        <f>AVERAGE(B2:B11)</f>
        <v>29.2</v>
      </c>
      <c r="H2" s="29" t="e">
        <f>AVERAGE(C2:C11)</f>
        <v>#DIV/0!</v>
      </c>
      <c r="I2" s="30" t="e">
        <f>H2-G2</f>
        <v>#DIV/0!</v>
      </c>
    </row>
    <row r="3" spans="1:18" x14ac:dyDescent="0.25">
      <c r="A3" s="21">
        <v>2</v>
      </c>
      <c r="B3" s="26">
        <f>Directions!E14</f>
        <v>28.91</v>
      </c>
      <c r="C3" s="26" t="e">
        <f>AVERAGE('Analytical Dry Matter'!I24:I25)</f>
        <v>#DIV/0!</v>
      </c>
      <c r="D3" s="26" t="e">
        <f t="shared" ref="D3:D11" si="0">B3+$I$2</f>
        <v>#DIV/0!</v>
      </c>
      <c r="F3" s="10"/>
      <c r="G3" s="27"/>
      <c r="H3" s="27"/>
      <c r="I3" s="27"/>
    </row>
    <row r="4" spans="1:18" x14ac:dyDescent="0.25">
      <c r="A4" s="21">
        <v>3</v>
      </c>
      <c r="B4" s="26">
        <f>Directions!E15</f>
        <v>27.56</v>
      </c>
      <c r="C4" s="26" t="e">
        <f>AVERAGE('Analytical Dry Matter'!I26:I27)</f>
        <v>#DIV/0!</v>
      </c>
      <c r="D4" s="26" t="e">
        <f t="shared" si="0"/>
        <v>#DIV/0!</v>
      </c>
    </row>
    <row r="5" spans="1:18" ht="14.25" customHeight="1" x14ac:dyDescent="0.25">
      <c r="A5" s="21">
        <v>4</v>
      </c>
      <c r="B5" s="26">
        <f>Directions!E16</f>
        <v>31.76</v>
      </c>
      <c r="C5" s="26" t="e">
        <f>AVERAGE('Analytical Dry Matter'!I28:I29)</f>
        <v>#DIV/0!</v>
      </c>
      <c r="D5" s="26" t="e">
        <f t="shared" si="0"/>
        <v>#DIV/0!</v>
      </c>
      <c r="F5" s="10"/>
      <c r="G5" s="49"/>
      <c r="H5" s="49"/>
      <c r="I5" s="49"/>
      <c r="J5" s="49"/>
      <c r="K5" s="49"/>
      <c r="L5" s="49"/>
      <c r="M5" s="49"/>
      <c r="N5" s="49"/>
      <c r="O5" s="49"/>
      <c r="P5" s="49"/>
    </row>
    <row r="6" spans="1:18" ht="15.75" customHeight="1" x14ac:dyDescent="0.25">
      <c r="A6" s="21">
        <v>5</v>
      </c>
      <c r="B6" s="26">
        <f>Directions!E17</f>
        <v>29.03</v>
      </c>
      <c r="C6" s="26" t="e">
        <f>AVERAGE('Analytical Dry Matter'!I30:I31)</f>
        <v>#DIV/0!</v>
      </c>
      <c r="D6" s="26" t="e">
        <f t="shared" si="0"/>
        <v>#DIV/0!</v>
      </c>
      <c r="F6" s="44"/>
      <c r="H6" s="2"/>
      <c r="I6" s="2"/>
      <c r="J6" s="2"/>
      <c r="K6" s="2"/>
      <c r="L6" s="2"/>
      <c r="M6" s="2"/>
      <c r="N6" s="2"/>
      <c r="O6" s="2"/>
      <c r="P6" s="2"/>
    </row>
    <row r="7" spans="1:18" x14ac:dyDescent="0.25">
      <c r="A7" s="21">
        <v>6</v>
      </c>
      <c r="B7" s="26">
        <f>Directions!E18</f>
        <v>28.28</v>
      </c>
      <c r="C7" s="26" t="e">
        <f>AVERAGE('Analytical Dry Matter'!I32:I33)</f>
        <v>#DIV/0!</v>
      </c>
      <c r="D7" s="26" t="e">
        <f t="shared" si="0"/>
        <v>#DIV/0!</v>
      </c>
      <c r="F7" s="44"/>
      <c r="G7" s="80"/>
      <c r="H7" s="80"/>
      <c r="I7" s="80"/>
      <c r="J7" s="80"/>
      <c r="K7" s="80"/>
      <c r="L7" s="80"/>
      <c r="M7" s="80"/>
      <c r="N7" s="80"/>
      <c r="O7" s="80"/>
      <c r="P7" s="80"/>
      <c r="Q7" s="10"/>
      <c r="R7" s="45"/>
    </row>
    <row r="8" spans="1:18" ht="14.45" customHeight="1" x14ac:dyDescent="0.25">
      <c r="A8" s="21">
        <v>7</v>
      </c>
      <c r="B8" s="26">
        <f>Directions!E19</f>
        <v>28.82</v>
      </c>
      <c r="C8" s="26" t="e">
        <f>AVERAGE('Analytical Dry Matter'!I34:I35)</f>
        <v>#DIV/0!</v>
      </c>
      <c r="D8" s="26" t="e">
        <f t="shared" si="0"/>
        <v>#DIV/0!</v>
      </c>
      <c r="F8" s="44"/>
      <c r="G8" s="80"/>
      <c r="H8" s="80"/>
      <c r="I8" s="80"/>
      <c r="J8" s="80"/>
      <c r="K8" s="80"/>
      <c r="L8" s="80"/>
      <c r="M8" s="80"/>
      <c r="N8" s="80"/>
      <c r="O8" s="80"/>
      <c r="P8" s="80"/>
      <c r="Q8" s="10"/>
      <c r="R8" s="10"/>
    </row>
    <row r="9" spans="1:18" x14ac:dyDescent="0.25">
      <c r="A9" s="21">
        <v>8</v>
      </c>
      <c r="B9" s="26">
        <f>Directions!E20</f>
        <v>29.47</v>
      </c>
      <c r="C9" s="26" t="e">
        <f>AVERAGE('Analytical Dry Matter'!I36:I37)</f>
        <v>#DIV/0!</v>
      </c>
      <c r="D9" s="26" t="e">
        <f t="shared" si="0"/>
        <v>#DIV/0!</v>
      </c>
      <c r="F9" s="76"/>
      <c r="G9" s="79"/>
      <c r="H9" s="79"/>
      <c r="I9" s="79"/>
      <c r="J9" s="79"/>
      <c r="K9" s="79"/>
      <c r="L9" s="79"/>
      <c r="M9" s="79"/>
      <c r="N9" s="79"/>
      <c r="O9" s="79"/>
      <c r="P9" s="79"/>
    </row>
    <row r="10" spans="1:18" ht="14.45" customHeight="1" x14ac:dyDescent="0.25">
      <c r="A10" s="21">
        <v>9</v>
      </c>
      <c r="B10" s="26">
        <f>Directions!E21</f>
        <v>28.1</v>
      </c>
      <c r="C10" s="26" t="e">
        <f>AVERAGE('Analytical Dry Matter'!I38:I39)</f>
        <v>#DIV/0!</v>
      </c>
      <c r="D10" s="26" t="e">
        <f t="shared" si="0"/>
        <v>#DIV/0!</v>
      </c>
      <c r="F10" s="76"/>
      <c r="G10" s="79"/>
      <c r="H10" s="79"/>
      <c r="I10" s="79"/>
      <c r="J10" s="79"/>
      <c r="K10" s="79"/>
      <c r="L10" s="79"/>
      <c r="M10" s="79"/>
      <c r="N10" s="79"/>
      <c r="O10" s="79"/>
      <c r="P10" s="79"/>
    </row>
    <row r="11" spans="1:18" ht="14.45" customHeight="1" x14ac:dyDescent="0.25">
      <c r="A11" s="21">
        <v>10</v>
      </c>
      <c r="B11" s="26">
        <f>Directions!E22</f>
        <v>34.119999999999997</v>
      </c>
      <c r="C11" s="26" t="e">
        <f>AVERAGE('Analytical Dry Matter'!I40:I41)</f>
        <v>#DIV/0!</v>
      </c>
      <c r="D11" s="26" t="e">
        <f t="shared" si="0"/>
        <v>#DIV/0!</v>
      </c>
      <c r="F11" s="76"/>
      <c r="G11" s="77"/>
      <c r="H11" s="77"/>
      <c r="I11" s="77"/>
      <c r="J11" s="77"/>
      <c r="K11" s="77"/>
      <c r="L11" s="77"/>
      <c r="M11" s="77"/>
      <c r="N11" s="77"/>
      <c r="O11" s="77"/>
      <c r="P11" s="77"/>
    </row>
    <row r="12" spans="1:18" ht="14.25" customHeight="1" x14ac:dyDescent="0.25">
      <c r="A12" s="38"/>
      <c r="B12" s="27"/>
      <c r="C12" s="27"/>
      <c r="D12" s="27"/>
      <c r="F12" s="76"/>
      <c r="G12" s="77"/>
      <c r="H12" s="77"/>
      <c r="I12" s="77"/>
      <c r="J12" s="77"/>
      <c r="K12" s="77"/>
      <c r="L12" s="77"/>
      <c r="M12" s="77"/>
      <c r="N12" s="77"/>
      <c r="O12" s="77"/>
      <c r="P12" s="77"/>
    </row>
    <row r="13" spans="1:18" ht="14.45" customHeight="1" x14ac:dyDescent="0.25">
      <c r="A13" s="38"/>
      <c r="B13" s="27"/>
      <c r="C13" s="27"/>
      <c r="D13" s="27"/>
    </row>
    <row r="14" spans="1:18" x14ac:dyDescent="0.25">
      <c r="B14" s="78" t="s">
        <v>70</v>
      </c>
      <c r="C14" s="78"/>
      <c r="D14" s="78"/>
    </row>
    <row r="15" spans="1:18" ht="14.45" customHeight="1" x14ac:dyDescent="0.25">
      <c r="B15" s="78"/>
      <c r="C15" s="78"/>
      <c r="D15" s="78"/>
    </row>
    <row r="16" spans="1:18" ht="14.25" customHeight="1" x14ac:dyDescent="0.25">
      <c r="B16" s="78"/>
      <c r="C16" s="78"/>
      <c r="D16" s="78"/>
    </row>
    <row r="17" spans="2:7" ht="14.45" customHeight="1" x14ac:dyDescent="0.25">
      <c r="B17" s="78"/>
      <c r="C17" s="78"/>
      <c r="D17" s="78"/>
    </row>
    <row r="18" spans="2:7" x14ac:dyDescent="0.25">
      <c r="B18" s="78"/>
      <c r="C18" s="78"/>
      <c r="D18" s="78"/>
    </row>
    <row r="19" spans="2:7" ht="15.75" customHeight="1" x14ac:dyDescent="0.25">
      <c r="B19" s="78"/>
      <c r="C19" s="78"/>
      <c r="D19" s="78"/>
    </row>
    <row r="20" spans="2:7" x14ac:dyDescent="0.25">
      <c r="B20" s="78"/>
      <c r="C20" s="78"/>
      <c r="D20" s="78"/>
    </row>
    <row r="21" spans="2:7" x14ac:dyDescent="0.25">
      <c r="B21" s="78"/>
      <c r="C21" s="78"/>
      <c r="D21" s="78"/>
    </row>
    <row r="22" spans="2:7" x14ac:dyDescent="0.25">
      <c r="B22" s="78"/>
      <c r="C22" s="78"/>
      <c r="D22" s="78"/>
    </row>
    <row r="23" spans="2:7" x14ac:dyDescent="0.25">
      <c r="B23" s="78"/>
      <c r="C23" s="78"/>
      <c r="D23" s="78"/>
    </row>
    <row r="24" spans="2:7" ht="15.75" x14ac:dyDescent="0.25">
      <c r="B24" s="78"/>
      <c r="C24" s="78"/>
      <c r="D24" s="78"/>
      <c r="G24" s="20"/>
    </row>
    <row r="25" spans="2:7" x14ac:dyDescent="0.25">
      <c r="B25" s="78"/>
      <c r="C25" s="78"/>
      <c r="D25" s="78"/>
    </row>
  </sheetData>
  <mergeCells count="8">
    <mergeCell ref="F11:F12"/>
    <mergeCell ref="G11:P12"/>
    <mergeCell ref="B14:D25"/>
    <mergeCell ref="G5:P5"/>
    <mergeCell ref="F9:F10"/>
    <mergeCell ref="G9:P10"/>
    <mergeCell ref="G8:P8"/>
    <mergeCell ref="G7:P7"/>
  </mergeCells>
  <pageMargins left="0.7" right="0.7" top="0.75" bottom="0.75" header="0.3" footer="0.3"/>
  <pageSetup scale="6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F3D72-9961-4288-844F-ED96B2E49DF6}">
  <dimension ref="A1:G8"/>
  <sheetViews>
    <sheetView showGridLines="0" tabSelected="1" workbookViewId="0">
      <selection activeCell="G6" sqref="G6"/>
    </sheetView>
  </sheetViews>
  <sheetFormatPr defaultRowHeight="15" x14ac:dyDescent="0.25"/>
  <cols>
    <col min="7" max="7" width="13.140625" bestFit="1" customWidth="1"/>
  </cols>
  <sheetData>
    <row r="1" spans="1:7" x14ac:dyDescent="0.25">
      <c r="A1" s="5" t="s">
        <v>69</v>
      </c>
      <c r="B1" s="81" t="s">
        <v>71</v>
      </c>
      <c r="C1" s="81"/>
      <c r="D1" s="81"/>
      <c r="E1" s="81"/>
      <c r="F1" s="81"/>
      <c r="G1" s="81"/>
    </row>
    <row r="2" spans="1:7" ht="24" hidden="1" customHeight="1" x14ac:dyDescent="0.25">
      <c r="A2" s="36"/>
      <c r="B2" s="69"/>
      <c r="C2" s="69"/>
      <c r="D2" s="69"/>
      <c r="E2" s="69"/>
      <c r="F2" s="69"/>
      <c r="G2" s="69"/>
    </row>
    <row r="3" spans="1:7" ht="24" customHeight="1" x14ac:dyDescent="0.25">
      <c r="A3" s="82">
        <v>1</v>
      </c>
      <c r="B3" s="69" t="s">
        <v>110</v>
      </c>
      <c r="C3" s="69"/>
      <c r="D3" s="69"/>
      <c r="E3" s="69"/>
      <c r="F3" s="69"/>
      <c r="G3" s="69"/>
    </row>
    <row r="4" spans="1:7" ht="45" customHeight="1" x14ac:dyDescent="0.25">
      <c r="A4" s="82"/>
      <c r="B4" s="69"/>
      <c r="C4" s="69"/>
      <c r="D4" s="69"/>
      <c r="E4" s="69"/>
      <c r="F4" s="69"/>
      <c r="G4" s="69"/>
    </row>
    <row r="5" spans="1:7" ht="33" customHeight="1" x14ac:dyDescent="0.25">
      <c r="A5" s="36">
        <v>2</v>
      </c>
      <c r="B5" s="69" t="s">
        <v>78</v>
      </c>
      <c r="C5" s="69"/>
      <c r="D5" s="69"/>
      <c r="E5" s="69"/>
      <c r="F5" s="69"/>
      <c r="G5" s="35"/>
    </row>
    <row r="6" spans="1:7" ht="24" customHeight="1" x14ac:dyDescent="0.25">
      <c r="A6" s="34">
        <v>3</v>
      </c>
      <c r="B6" s="83" t="s">
        <v>72</v>
      </c>
      <c r="C6" s="83"/>
      <c r="D6" s="83"/>
      <c r="E6" s="83"/>
      <c r="F6" s="83"/>
      <c r="G6" s="37" t="e">
        <f>'Linear Regression'!I2+G5</f>
        <v>#DIV/0!</v>
      </c>
    </row>
    <row r="7" spans="1:7" ht="24" customHeight="1" x14ac:dyDescent="0.25">
      <c r="A7" s="34">
        <v>4</v>
      </c>
      <c r="B7" s="33" t="s">
        <v>111</v>
      </c>
      <c r="C7" s="33"/>
      <c r="D7" s="33"/>
      <c r="E7" s="33"/>
      <c r="F7" s="33"/>
      <c r="G7" s="33"/>
    </row>
    <row r="8" spans="1:7" ht="39.75" customHeight="1" x14ac:dyDescent="0.25">
      <c r="A8" s="32">
        <v>5</v>
      </c>
      <c r="B8" s="58" t="s">
        <v>73</v>
      </c>
      <c r="C8" s="59"/>
      <c r="D8" s="59"/>
      <c r="E8" s="59"/>
      <c r="F8" s="59"/>
      <c r="G8" s="60"/>
    </row>
  </sheetData>
  <mergeCells count="7">
    <mergeCell ref="B8:G8"/>
    <mergeCell ref="B1:G1"/>
    <mergeCell ref="B2:G2"/>
    <mergeCell ref="A3:A4"/>
    <mergeCell ref="B3:G4"/>
    <mergeCell ref="B5:F5"/>
    <mergeCell ref="B6:F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EDDE41652D2E4A8CFBEC618B724CCA" ma:contentTypeVersion="9" ma:contentTypeDescription="Create a new document." ma:contentTypeScope="" ma:versionID="3c318dcec184c304d2cd12bf74af0318">
  <xsd:schema xmlns:xsd="http://www.w3.org/2001/XMLSchema" xmlns:xs="http://www.w3.org/2001/XMLSchema" xmlns:p="http://schemas.microsoft.com/office/2006/metadata/properties" xmlns:ns2="979a4711-ddac-4723-bee0-6f60478898d2" xmlns:ns3="0a339668-a980-4109-8442-f75e8c5f5151" targetNamespace="http://schemas.microsoft.com/office/2006/metadata/properties" ma:root="true" ma:fieldsID="d58064d339ed52247ce3cfd543ec05e5" ns2:_="" ns3:_="">
    <xsd:import namespace="979a4711-ddac-4723-bee0-6f60478898d2"/>
    <xsd:import namespace="0a339668-a980-4109-8442-f75e8c5f515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9a4711-ddac-4723-bee0-6f60478898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615a1d07-5f72-4a81-a50e-881c1ed888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339668-a980-4109-8442-f75e8c5f515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dd9b3d5c-f4f2-467f-bfa5-dbb49931c477}" ma:internalName="TaxCatchAll" ma:showField="CatchAllData" ma:web="0a339668-a980-4109-8442-f75e8c5f515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FABF1C-78C4-474D-8CA4-237857137E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9a4711-ddac-4723-bee0-6f60478898d2"/>
    <ds:schemaRef ds:uri="0a339668-a980-4109-8442-f75e8c5f51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1C27FD-DD66-4DE5-A5BA-3CC40B71E30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Directions</vt:lpstr>
      <vt:lpstr>Analytical Dry Matter</vt:lpstr>
      <vt:lpstr>Linear Regression</vt:lpstr>
      <vt:lpstr>Intercept Update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Kendra</dc:creator>
  <cp:keywords/>
  <dc:description/>
  <cp:lastModifiedBy>Galen George</cp:lastModifiedBy>
  <cp:revision/>
  <dcterms:created xsi:type="dcterms:W3CDTF">2022-09-27T17:42:19Z</dcterms:created>
  <dcterms:modified xsi:type="dcterms:W3CDTF">2026-04-29T15:00:43Z</dcterms:modified>
  <cp:category/>
  <cp:contentStatus/>
</cp:coreProperties>
</file>